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kmal Gunawan\Downloads\"/>
    </mc:Choice>
  </mc:AlternateContent>
  <xr:revisionPtr revIDLastSave="0" documentId="13_ncr:1_{6BECC690-F25E-4780-9E83-C25B0DB65CBE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CYARINVDETAIL" sheetId="1" r:id="rId1"/>
    <sheet name="Contoh Fixing - ASAB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3" l="1"/>
  <c r="Z9" i="3" s="1"/>
  <c r="AC9" i="3" l="1"/>
  <c r="AD9" i="3" s="1"/>
  <c r="W10" i="3"/>
  <c r="Z10" i="3" s="1"/>
  <c r="AC10" i="3" l="1"/>
  <c r="AD10" i="3" s="1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V48" i="3"/>
  <c r="U48" i="3" l="1"/>
  <c r="T48" i="3"/>
  <c r="R48" i="3"/>
  <c r="W19" i="3"/>
  <c r="Z19" i="3" s="1"/>
  <c r="AD19" i="3" s="1"/>
  <c r="W11" i="3"/>
  <c r="Z11" i="3" s="1"/>
  <c r="AD11" i="3" s="1"/>
  <c r="W12" i="3"/>
  <c r="Z12" i="3" s="1"/>
  <c r="AD12" i="3" s="1"/>
  <c r="W13" i="3"/>
  <c r="Z13" i="3" s="1"/>
  <c r="AD13" i="3" s="1"/>
  <c r="W14" i="3"/>
  <c r="Z14" i="3" s="1"/>
  <c r="AD14" i="3" s="1"/>
  <c r="W15" i="3"/>
  <c r="Z15" i="3" s="1"/>
  <c r="AD15" i="3" s="1"/>
  <c r="W16" i="3"/>
  <c r="Z16" i="3" s="1"/>
  <c r="AD16" i="3" s="1"/>
  <c r="W17" i="3"/>
  <c r="Z17" i="3" s="1"/>
  <c r="AD17" i="3" s="1"/>
  <c r="W18" i="3"/>
  <c r="Z18" i="3" s="1"/>
  <c r="AD18" i="3" s="1"/>
  <c r="W20" i="3"/>
  <c r="Z20" i="3" s="1"/>
  <c r="AD20" i="3" s="1"/>
  <c r="W21" i="3"/>
  <c r="Z21" i="3" s="1"/>
  <c r="AD21" i="3" s="1"/>
  <c r="W22" i="3"/>
  <c r="Z22" i="3" s="1"/>
  <c r="AD22" i="3" s="1"/>
  <c r="W23" i="3"/>
  <c r="Z23" i="3" s="1"/>
  <c r="AD23" i="3" s="1"/>
  <c r="W24" i="3"/>
  <c r="Z24" i="3" s="1"/>
  <c r="AD24" i="3" s="1"/>
  <c r="W25" i="3"/>
  <c r="Z25" i="3" s="1"/>
  <c r="AD25" i="3" s="1"/>
  <c r="W26" i="3"/>
  <c r="Z26" i="3" s="1"/>
  <c r="AD26" i="3" s="1"/>
  <c r="W27" i="3"/>
  <c r="Z27" i="3" s="1"/>
  <c r="AD27" i="3" s="1"/>
  <c r="W28" i="3"/>
  <c r="Z28" i="3" s="1"/>
  <c r="AD28" i="3" s="1"/>
  <c r="W29" i="3"/>
  <c r="Z29" i="3" s="1"/>
  <c r="AD29" i="3" s="1"/>
  <c r="W30" i="3"/>
  <c r="Z30" i="3" s="1"/>
  <c r="AD30" i="3" s="1"/>
  <c r="W31" i="3"/>
  <c r="Z31" i="3" s="1"/>
  <c r="AD31" i="3" s="1"/>
  <c r="W32" i="3"/>
  <c r="Z32" i="3" s="1"/>
  <c r="AD32" i="3" s="1"/>
  <c r="W33" i="3"/>
  <c r="Z33" i="3" s="1"/>
  <c r="AD33" i="3" s="1"/>
  <c r="W34" i="3"/>
  <c r="Z34" i="3" s="1"/>
  <c r="AD34" i="3" s="1"/>
  <c r="W35" i="3"/>
  <c r="Z35" i="3" s="1"/>
  <c r="AD35" i="3" s="1"/>
  <c r="W36" i="3"/>
  <c r="Z36" i="3" s="1"/>
  <c r="AD36" i="3" s="1"/>
  <c r="W37" i="3"/>
  <c r="Z37" i="3" s="1"/>
  <c r="AD37" i="3" s="1"/>
  <c r="W38" i="3"/>
  <c r="Z38" i="3" s="1"/>
  <c r="AD38" i="3" s="1"/>
  <c r="W39" i="3"/>
  <c r="Z39" i="3" s="1"/>
  <c r="AD39" i="3" s="1"/>
  <c r="W40" i="3"/>
  <c r="Z40" i="3" s="1"/>
  <c r="AD40" i="3" s="1"/>
  <c r="W41" i="3"/>
  <c r="Z41" i="3" s="1"/>
  <c r="AD41" i="3" s="1"/>
  <c r="W42" i="3"/>
  <c r="Z42" i="3" s="1"/>
  <c r="AD42" i="3" s="1"/>
  <c r="W43" i="3"/>
  <c r="Z43" i="3" s="1"/>
  <c r="AD43" i="3" s="1"/>
  <c r="W44" i="3"/>
  <c r="Z44" i="3" s="1"/>
  <c r="AD44" i="3" s="1"/>
  <c r="W45" i="3"/>
  <c r="Z45" i="3" s="1"/>
  <c r="AD45" i="3" s="1"/>
  <c r="W46" i="3"/>
  <c r="Z46" i="3" s="1"/>
  <c r="AD46" i="3" s="1"/>
  <c r="W47" i="3"/>
  <c r="Z47" i="3" s="1"/>
  <c r="AD47" i="3" s="1"/>
  <c r="Z48" i="3" l="1"/>
  <c r="W48" i="3"/>
  <c r="AA48" i="3" l="1"/>
  <c r="AB48" i="3"/>
  <c r="Y48" i="3"/>
  <c r="X48" i="3"/>
  <c r="AC48" i="3" l="1"/>
  <c r="AD49" i="3" s="1"/>
  <c r="AD51" i="3" l="1"/>
  <c r="AD50" i="3"/>
  <c r="AD48" i="3"/>
  <c r="AD52" i="3" s="1"/>
</calcChain>
</file>

<file path=xl/sharedStrings.xml><?xml version="1.0" encoding="utf-8"?>
<sst xmlns="http://schemas.openxmlformats.org/spreadsheetml/2006/main" count="772" uniqueCount="266">
  <si>
    <r>
      <rPr>
        <b/>
        <sz val="11"/>
        <color rgb="FF464646"/>
        <rFont val="Tahoma"/>
        <family val="2"/>
      </rPr>
      <t xml:space="preserve">PT EKNO YUAG INDONESIA
</t>
    </r>
    <r>
      <rPr>
        <sz val="10"/>
        <color rgb="FF464646"/>
        <rFont val="Tahoma"/>
        <family val="2"/>
      </rPr>
      <t xml:space="preserve">Jl. Industri Utara No.06 
</t>
    </r>
    <r>
      <rPr>
        <sz val="10"/>
        <color rgb="FF464646"/>
        <rFont val="Tahoma"/>
        <family val="2"/>
      </rPr>
      <t xml:space="preserve">Ruko Paviliun Shop Jababeka 2
</t>
    </r>
    <r>
      <rPr>
        <sz val="10"/>
        <color rgb="FF464646"/>
        <rFont val="Tahoma"/>
        <family val="2"/>
      </rPr>
      <t>Telp : 021- 89840647</t>
    </r>
  </si>
  <si>
    <r>
      <rPr>
        <b/>
        <sz val="11"/>
        <color rgb="FF000000"/>
        <rFont val="Tahoma"/>
        <family val="2"/>
      </rPr>
      <t>REKAPITULASI TAGIHAN PERSERTA MAGANG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000000"/>
        <rFont val="Tahoma"/>
        <family val="2"/>
      </rPr>
      <t>PT ASABA METAL INDUSTRI</t>
    </r>
  </si>
  <si>
    <t>Periode</t>
  </si>
  <si>
    <t>:</t>
  </si>
  <si>
    <t>Januari 2025</t>
  </si>
  <si>
    <r>
      <t xml:space="preserve">
</t>
    </r>
    <r>
      <rPr>
        <sz val="10"/>
        <color rgb="FF000000"/>
        <rFont val="Tahoma"/>
        <family val="2"/>
      </rPr>
      <t>NO</t>
    </r>
  </si>
  <si>
    <r>
      <t xml:space="preserve">
</t>
    </r>
    <r>
      <rPr>
        <sz val="10"/>
        <color rgb="FF000000"/>
        <rFont val="Tahoma"/>
        <family val="2"/>
      </rPr>
      <t>NIK</t>
    </r>
  </si>
  <si>
    <r>
      <t xml:space="preserve">
</t>
    </r>
    <r>
      <rPr>
        <sz val="10"/>
        <color rgb="FF000000"/>
        <rFont val="Tahoma"/>
        <family val="2"/>
      </rPr>
      <t>NAME</t>
    </r>
  </si>
  <si>
    <r>
      <t xml:space="preserve">
</t>
    </r>
    <r>
      <rPr>
        <sz val="10"/>
        <color rgb="FF000000"/>
        <rFont val="Tahoma"/>
        <family val="2"/>
      </rPr>
      <t>KTP</t>
    </r>
  </si>
  <si>
    <r>
      <t xml:space="preserve">
</t>
    </r>
    <r>
      <rPr>
        <sz val="10"/>
        <color rgb="FF000000"/>
        <rFont val="Tahoma"/>
        <family val="2"/>
      </rPr>
      <t>DEPARTMENT</t>
    </r>
  </si>
  <si>
    <r>
      <t xml:space="preserve">
</t>
    </r>
    <r>
      <rPr>
        <sz val="10"/>
        <color rgb="FF000000"/>
        <rFont val="Tahoma"/>
        <family val="2"/>
      </rPr>
      <t>DIVISI</t>
    </r>
  </si>
  <si>
    <r>
      <t xml:space="preserve">
</t>
    </r>
    <r>
      <rPr>
        <sz val="10"/>
        <color rgb="FF000000"/>
        <rFont val="Tahoma"/>
        <family val="2"/>
      </rPr>
      <t>STATUS</t>
    </r>
  </si>
  <si>
    <t>MARITAL STATUS</t>
  </si>
  <si>
    <r>
      <t xml:space="preserve">
</t>
    </r>
    <r>
      <rPr>
        <sz val="10"/>
        <color rgb="FF000000"/>
        <rFont val="Tahoma"/>
        <family val="2"/>
      </rPr>
      <t>TOTAL HK</t>
    </r>
  </si>
  <si>
    <t>EMPLOYEE - INCOME</t>
  </si>
  <si>
    <t>EMPLOYEE - DEDUCTION</t>
  </si>
  <si>
    <r>
      <t xml:space="preserve">
</t>
    </r>
    <r>
      <rPr>
        <sz val="10"/>
        <color rgb="FF000000"/>
        <rFont val="Tahoma"/>
        <family val="2"/>
      </rPr>
      <t>MANAGEMENT FEE</t>
    </r>
  </si>
  <si>
    <r>
      <t xml:space="preserve">
</t>
    </r>
    <r>
      <rPr>
        <sz val="10"/>
        <color rgb="FF000000"/>
        <rFont val="Tahoma"/>
        <family val="2"/>
      </rPr>
      <t>TAKE HOME PAID</t>
    </r>
  </si>
  <si>
    <t>Upah Pokok</t>
  </si>
  <si>
    <t>Tj Transport</t>
  </si>
  <si>
    <t>Tj Makan</t>
  </si>
  <si>
    <t>Lembur</t>
  </si>
  <si>
    <t>JKK+JKM</t>
  </si>
  <si>
    <t>Tj Shift</t>
  </si>
  <si>
    <t>Tj Kesehatan</t>
  </si>
  <si>
    <t>Total</t>
  </si>
  <si>
    <t>Potongan Absen</t>
  </si>
  <si>
    <t>1</t>
  </si>
  <si>
    <t>00000001</t>
  </si>
  <si>
    <t>KHOERUL AFIDIN</t>
  </si>
  <si>
    <t>3302021611040003</t>
  </si>
  <si>
    <t>Operator Produksi</t>
  </si>
  <si>
    <t>Produksi Stamping</t>
  </si>
  <si>
    <t>Apprentice</t>
  </si>
  <si>
    <t>Single</t>
  </si>
  <si>
    <t>4</t>
  </si>
  <si>
    <t>2</t>
  </si>
  <si>
    <t>00000002</t>
  </si>
  <si>
    <t>NURUL GUNAWAN</t>
  </si>
  <si>
    <t>3216130910010001</t>
  </si>
  <si>
    <t>Quality Control</t>
  </si>
  <si>
    <t>3</t>
  </si>
  <si>
    <t>00000003</t>
  </si>
  <si>
    <t>RENDY ALAMSYAH</t>
  </si>
  <si>
    <t>3216120705030004</t>
  </si>
  <si>
    <t>Admin PPIC</t>
  </si>
  <si>
    <t>00000004</t>
  </si>
  <si>
    <t>NURHARTONO</t>
  </si>
  <si>
    <t>3215180406950005</t>
  </si>
  <si>
    <t>Menikah</t>
  </si>
  <si>
    <t>5</t>
  </si>
  <si>
    <t>00000005</t>
  </si>
  <si>
    <t>LUKMAN SAPTIYAWAN</t>
  </si>
  <si>
    <t>3275111509950001</t>
  </si>
  <si>
    <t>Produksi Welding</t>
  </si>
  <si>
    <t>6</t>
  </si>
  <si>
    <t>00000006</t>
  </si>
  <si>
    <t>ANDREANSAH</t>
  </si>
  <si>
    <t>3216103112030003</t>
  </si>
  <si>
    <t>7</t>
  </si>
  <si>
    <t>00000007</t>
  </si>
  <si>
    <t>PARID MAULIDA</t>
  </si>
  <si>
    <t>3207310605030001</t>
  </si>
  <si>
    <t>8</t>
  </si>
  <si>
    <t>00000008</t>
  </si>
  <si>
    <t>MAULANA SETIAWAN</t>
  </si>
  <si>
    <t>3216100809050001</t>
  </si>
  <si>
    <t>9</t>
  </si>
  <si>
    <t>00000009</t>
  </si>
  <si>
    <t>EKO KURNIADI</t>
  </si>
  <si>
    <t>3327062603000002</t>
  </si>
  <si>
    <t>10</t>
  </si>
  <si>
    <t>00000010</t>
  </si>
  <si>
    <t>RUDI HARTONO</t>
  </si>
  <si>
    <t>3216143010020002</t>
  </si>
  <si>
    <t>Repair</t>
  </si>
  <si>
    <t>11</t>
  </si>
  <si>
    <t>00000011</t>
  </si>
  <si>
    <t>FATKUROZI</t>
  </si>
  <si>
    <t>3329091003010004</t>
  </si>
  <si>
    <t>PPIC</t>
  </si>
  <si>
    <t>12</t>
  </si>
  <si>
    <t>00000012</t>
  </si>
  <si>
    <t>DERI SETIAWAN</t>
  </si>
  <si>
    <t>3304011604040003</t>
  </si>
  <si>
    <t>13</t>
  </si>
  <si>
    <t>00000013</t>
  </si>
  <si>
    <t>RAFA TRI PRIYANTO</t>
  </si>
  <si>
    <t>3329091205030007</t>
  </si>
  <si>
    <t>14</t>
  </si>
  <si>
    <t>00000014</t>
  </si>
  <si>
    <t>LOLA NABILLA</t>
  </si>
  <si>
    <t>3216176701970003</t>
  </si>
  <si>
    <t>Admin MTC JIG</t>
  </si>
  <si>
    <t>15</t>
  </si>
  <si>
    <t>00000015</t>
  </si>
  <si>
    <t>BAYU ROMADHON</t>
  </si>
  <si>
    <t>3327081511040041</t>
  </si>
  <si>
    <t>16</t>
  </si>
  <si>
    <t>00000016</t>
  </si>
  <si>
    <t>FAHRU KHOLQI NOOR</t>
  </si>
  <si>
    <t>3215083110990002</t>
  </si>
  <si>
    <t>QC Line</t>
  </si>
  <si>
    <t>17</t>
  </si>
  <si>
    <t>00000017</t>
  </si>
  <si>
    <t>MUHAMAD IFANI</t>
  </si>
  <si>
    <t>1806111809040003</t>
  </si>
  <si>
    <t>18</t>
  </si>
  <si>
    <t>00000018</t>
  </si>
  <si>
    <t>IWAN KURNIAWAN</t>
  </si>
  <si>
    <t>3215112704970001</t>
  </si>
  <si>
    <t>19</t>
  </si>
  <si>
    <t>00000019</t>
  </si>
  <si>
    <t>WAWAN KURNIAWAN</t>
  </si>
  <si>
    <t>3216132108000002</t>
  </si>
  <si>
    <t>20</t>
  </si>
  <si>
    <t>00000020</t>
  </si>
  <si>
    <t>SAEPUL</t>
  </si>
  <si>
    <t>3216100607060004</t>
  </si>
  <si>
    <t>21</t>
  </si>
  <si>
    <t>00000021</t>
  </si>
  <si>
    <t>ZALLALUDIN ASSAYUTI</t>
  </si>
  <si>
    <t>3216132112960003</t>
  </si>
  <si>
    <t>22</t>
  </si>
  <si>
    <t>00000022</t>
  </si>
  <si>
    <t>MUHAMMAD HIKMAL FAJAR</t>
  </si>
  <si>
    <t>3216091909030005</t>
  </si>
  <si>
    <t>23</t>
  </si>
  <si>
    <t>00000023</t>
  </si>
  <si>
    <t>JUNAEDI</t>
  </si>
  <si>
    <t>3216101108990006</t>
  </si>
  <si>
    <t>24</t>
  </si>
  <si>
    <t>00000024</t>
  </si>
  <si>
    <t>ALDIANSAH</t>
  </si>
  <si>
    <t>3216100908020002</t>
  </si>
  <si>
    <t>25</t>
  </si>
  <si>
    <t>00000025</t>
  </si>
  <si>
    <t>ZAENALL MUTAKIN</t>
  </si>
  <si>
    <t>3217120603000014</t>
  </si>
  <si>
    <t>26</t>
  </si>
  <si>
    <t>00000026</t>
  </si>
  <si>
    <t>NANDHA PUTRA SURYANA</t>
  </si>
  <si>
    <t>3275112904980005</t>
  </si>
  <si>
    <t>GA</t>
  </si>
  <si>
    <t>Office Boy</t>
  </si>
  <si>
    <t>27</t>
  </si>
  <si>
    <t>00000027</t>
  </si>
  <si>
    <t>ERVIN APRIYANTO</t>
  </si>
  <si>
    <t>3305182504990002</t>
  </si>
  <si>
    <t>28</t>
  </si>
  <si>
    <t>00000028</t>
  </si>
  <si>
    <t>LUKKI</t>
  </si>
  <si>
    <t>3216141708010007</t>
  </si>
  <si>
    <t>29</t>
  </si>
  <si>
    <t>00000029</t>
  </si>
  <si>
    <t>DIMAS RAHMADANI</t>
  </si>
  <si>
    <t>3216100511040004</t>
  </si>
  <si>
    <t>30</t>
  </si>
  <si>
    <t>00000030</t>
  </si>
  <si>
    <t>HUSIN</t>
  </si>
  <si>
    <t>3274011801050001</t>
  </si>
  <si>
    <t>MTC Dies</t>
  </si>
  <si>
    <t>31</t>
  </si>
  <si>
    <t>00000031</t>
  </si>
  <si>
    <t>RADIT SAPUTRA</t>
  </si>
  <si>
    <t>3216102306020004</t>
  </si>
  <si>
    <t>Maintenance</t>
  </si>
  <si>
    <t>32</t>
  </si>
  <si>
    <t>00000032</t>
  </si>
  <si>
    <t>ABD ASROFI</t>
  </si>
  <si>
    <t>3327080309950042</t>
  </si>
  <si>
    <t>PPIC / Forklift</t>
  </si>
  <si>
    <t>33</t>
  </si>
  <si>
    <t>00000033</t>
  </si>
  <si>
    <t>MUTHI JUMHARI</t>
  </si>
  <si>
    <t>3215260604010002</t>
  </si>
  <si>
    <t>34</t>
  </si>
  <si>
    <t>00000034</t>
  </si>
  <si>
    <t>RIKO ANDREANSYAH</t>
  </si>
  <si>
    <t>3328012512010001</t>
  </si>
  <si>
    <t>35</t>
  </si>
  <si>
    <t>00000035</t>
  </si>
  <si>
    <t>FAUZIA APRIAN AULIA</t>
  </si>
  <si>
    <t>3216216807020003</t>
  </si>
  <si>
    <t>Office Girl</t>
  </si>
  <si>
    <t>36</t>
  </si>
  <si>
    <t>00000036</t>
  </si>
  <si>
    <t>MUHAMAD GUGUN GUNAWAN</t>
  </si>
  <si>
    <t>3216102605010009</t>
  </si>
  <si>
    <t>37</t>
  </si>
  <si>
    <t>00000037</t>
  </si>
  <si>
    <t>HAFIZHUDIN AL-WAFI</t>
  </si>
  <si>
    <t>3216101003030002</t>
  </si>
  <si>
    <t>38</t>
  </si>
  <si>
    <t>00000038</t>
  </si>
  <si>
    <t>WAHYU KUSUMA HIKMA</t>
  </si>
  <si>
    <t>3512130312000004</t>
  </si>
  <si>
    <t>39</t>
  </si>
  <si>
    <t>00000039</t>
  </si>
  <si>
    <t>MUHAMAD HANIFUDIN</t>
  </si>
  <si>
    <t>3305100107010030</t>
  </si>
  <si>
    <t>40</t>
  </si>
  <si>
    <t>00000096</t>
  </si>
  <si>
    <t>DIAS ADITIYA</t>
  </si>
  <si>
    <t>3320022604040001</t>
  </si>
  <si>
    <t xml:space="preserve">Sub Total  </t>
  </si>
  <si>
    <r>
      <rPr>
        <b/>
        <sz val="10"/>
        <color rgb="FF000000"/>
        <rFont val="Tahoma"/>
        <family val="2"/>
      </rPr>
      <t xml:space="preserve">Management Fee </t>
    </r>
    <r>
      <rPr>
        <b/>
        <sz val="10"/>
        <color rgb="FF000000"/>
        <rFont val="Tahoma"/>
        <family val="2"/>
      </rPr>
      <t>9%</t>
    </r>
    <r>
      <rPr>
        <b/>
        <sz val="10"/>
        <color rgb="FF000000"/>
        <rFont val="Tahoma"/>
        <family val="2"/>
      </rPr>
      <t xml:space="preserve"> </t>
    </r>
  </si>
  <si>
    <t/>
  </si>
  <si>
    <t xml:space="preserve">PPN (11% dari Management Fee) </t>
  </si>
  <si>
    <t xml:space="preserve">PPh 23 (2% dari Management Fee) </t>
  </si>
  <si>
    <t xml:space="preserve">Total  </t>
  </si>
  <si>
    <t>Cikarang, 17 April 2025</t>
  </si>
  <si>
    <t>PT EKNO YUAG INDONESIA</t>
  </si>
  <si>
    <t>PT ASABA METAL INDUSTRI</t>
  </si>
  <si>
    <t>Dibuat</t>
  </si>
  <si>
    <t>Diperiksa</t>
  </si>
  <si>
    <t>Disetujui</t>
  </si>
  <si>
    <t>Diterima</t>
  </si>
  <si>
    <t>Anin</t>
  </si>
  <si>
    <t>Rini</t>
  </si>
  <si>
    <t>Eko Budi Setyono</t>
  </si>
  <si>
    <t>RIZKY</t>
  </si>
  <si>
    <t>SIGIT</t>
  </si>
  <si>
    <t>SABRI</t>
  </si>
  <si>
    <t>PT EKNO YUAG INDONESIA
Jl. Industri Utara No.06 
Ruko Paviliun Shop Jababeka 2
Telp : 021- 89840647</t>
  </si>
  <si>
    <t>REKAPITULASI TAGIHAN PERSERTA MAGANG PT ASABA METAL INDUSTRI</t>
  </si>
  <si>
    <t>Periode: Januari 2025</t>
  </si>
  <si>
    <t xml:space="preserve">
NO</t>
  </si>
  <si>
    <t xml:space="preserve">
NIK</t>
  </si>
  <si>
    <t xml:space="preserve">
KTP</t>
  </si>
  <si>
    <t xml:space="preserve">
DEPARTMENT</t>
  </si>
  <si>
    <t xml:space="preserve">
DIVISI</t>
  </si>
  <si>
    <t xml:space="preserve">
STATUS</t>
  </si>
  <si>
    <t>Pendapatan Bruto</t>
  </si>
  <si>
    <t>JKK + JKM</t>
  </si>
  <si>
    <t>Tunjangan Kesehatan</t>
  </si>
  <si>
    <t>Management Fee</t>
  </si>
  <si>
    <t>Pendapatan Diterima</t>
  </si>
  <si>
    <t>Total Tunjangan</t>
  </si>
  <si>
    <t>Management Fee 9%</t>
  </si>
  <si>
    <t>PPN (11% dari Management Fee)</t>
  </si>
  <si>
    <t>PPh 23 (2% dari Management Fee)</t>
  </si>
  <si>
    <t>Total Deduction</t>
  </si>
  <si>
    <t>Actual Upah Pokok</t>
  </si>
  <si>
    <t>Basic Upah Pokok</t>
  </si>
  <si>
    <t>Tj Lembur</t>
  </si>
  <si>
    <t>EMPLOYEE - ALLOWANCE</t>
  </si>
  <si>
    <t xml:space="preserve">
Nama Karyawan</t>
  </si>
  <si>
    <t>ambil dari table CHRPYINVOICE field (basedfee) *  managementfee/100</t>
  </si>
  <si>
    <t>ubah perhitungan  -&gt; Pendapatan Bruto + JKK JKM + Tunj Kesehatan + Management Fee - Total Deduction</t>
  </si>
  <si>
    <t>Jumlah dari deduction</t>
  </si>
  <si>
    <t>Jumlah dari tunjangan (allowance</t>
  </si>
  <si>
    <t>[Employee Allowance] -&gt; konsep nya sama, Ambil dari wage type di table ref CHRPYWTRCPDETAILCOMP yg flag nya I, amount nya ambil dari table PHRPYTR0301</t>
  </si>
  <si>
    <t>[Employee Deduction] -&gt; konsep nya sama, Ambil dari wage type di table ref CHRPYWTRCPDETAILCOMP yg flag nya D, amount nya ambil dari table PHRPYTR0301</t>
  </si>
  <si>
    <t xml:space="preserve">
Total Actual Kehadiran</t>
  </si>
  <si>
    <t>Ubah nama kolom nya</t>
  </si>
  <si>
    <t>Hapus aja mas kolom Marital Status nya</t>
  </si>
  <si>
    <t>Tanggal Masuk</t>
  </si>
  <si>
    <t>Tanggal Keluar</t>
  </si>
  <si>
    <t>nambah kolom, Ambil dari table PHRPA0001 (StartDate)</t>
  </si>
  <si>
    <t>Nambah kolom, ambil dari code wagetype 1001 CHRPYWTRCPDETAILCOMP  berdasarkan companyID</t>
  </si>
  <si>
    <t>Nambah kolom yang nilai nya ambil dari code wagetype 1000 di table CHRPYWTRCPDETAILCOMP berdasarkan companyID</t>
  </si>
  <si>
    <t>Nambah kolom, rumus: Actual Upah Pokok + Total Tunjangan</t>
  </si>
  <si>
    <t xml:space="preserve">nambah kolom, Ambil dari table PHRPA0002 yg MovementType 17 (Termination). Kalau gaada kosongin aja </t>
  </si>
  <si>
    <t>(pindahin kolom JKK JKM) -&gt; ambil dari code wagetype JER2 di CHRPYWTRCPDETAILCOMP berdasarkan companyID</t>
  </si>
  <si>
    <t>(pindah kolom Tunj Kesehatan) -&gt; ambil dari code wagetype TKES di CHRPYWTRCPDETAILCOMP berdasarkan companyID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</si>
</sst>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10409]&quot;Rp&quot;\ #,##0.00;\(&quot;Rp&quot;\ #,##0.00\)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464646"/>
      <name val="Tahoma"/>
      <family val="2"/>
    </font>
    <font>
      <b/>
      <sz val="11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</font>
    <font>
      <sz val="10"/>
      <color rgb="FF464646"/>
      <name val="Tahoma"/>
      <family val="2"/>
    </font>
    <font>
      <b/>
      <sz val="11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3D3D3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9">
    <xf numFmtId="0" fontId="2" fillId="0" borderId="0" xfId="0" applyFont="1"/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7" fillId="3" borderId="1" xfId="0" applyFont="1" applyFill="1" applyBorder="1" applyAlignment="1">
      <alignment horizontal="center" vertical="top" wrapText="1" readingOrder="1"/>
    </xf>
    <xf numFmtId="0" fontId="7" fillId="3" borderId="1" xfId="0" applyFont="1" applyFill="1" applyBorder="1" applyAlignment="1">
      <alignment vertical="top" wrapText="1" readingOrder="1"/>
    </xf>
    <xf numFmtId="164" fontId="7" fillId="3" borderId="1" xfId="0" applyNumberFormat="1" applyFont="1" applyFill="1" applyBorder="1" applyAlignment="1">
      <alignment horizontal="right" vertical="top" wrapText="1" readingOrder="1"/>
    </xf>
    <xf numFmtId="0" fontId="7" fillId="3" borderId="1" xfId="0" applyFont="1" applyFill="1" applyBorder="1" applyAlignment="1">
      <alignment horizontal="right" vertical="top" wrapText="1" readingOrder="1"/>
    </xf>
    <xf numFmtId="164" fontId="5" fillId="3" borderId="1" xfId="0" applyNumberFormat="1" applyFont="1" applyFill="1" applyBorder="1" applyAlignment="1">
      <alignment horizontal="right" vertical="top" wrapText="1" readingOrder="1"/>
    </xf>
    <xf numFmtId="164" fontId="7" fillId="2" borderId="1" xfId="0" applyNumberFormat="1" applyFont="1" applyFill="1" applyBorder="1" applyAlignment="1">
      <alignment horizontal="right" vertical="top" wrapText="1" readingOrder="1"/>
    </xf>
    <xf numFmtId="0" fontId="7" fillId="0" borderId="0" xfId="0" applyFont="1" applyAlignment="1">
      <alignment horizontal="right" vertical="top" wrapText="1" readingOrder="1"/>
    </xf>
    <xf numFmtId="164" fontId="7" fillId="0" borderId="0" xfId="0" applyNumberFormat="1" applyFont="1" applyAlignment="1">
      <alignment horizontal="right" vertical="top" wrapText="1" readingOrder="1"/>
    </xf>
    <xf numFmtId="0" fontId="7" fillId="2" borderId="1" xfId="0" applyFont="1" applyFill="1" applyBorder="1" applyAlignment="1">
      <alignment horizontal="right"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right" vertical="top" wrapText="1" readingOrder="1"/>
    </xf>
    <xf numFmtId="0" fontId="0" fillId="0" borderId="0" xfId="0"/>
    <xf numFmtId="0" fontId="5" fillId="2" borderId="1" xfId="0" applyFont="1" applyFill="1" applyBorder="1" applyAlignment="1">
      <alignment horizontal="center" vertical="top" wrapText="1" readingOrder="1"/>
    </xf>
    <xf numFmtId="0" fontId="5" fillId="5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vertical="top" wrapText="1" readingOrder="1"/>
    </xf>
    <xf numFmtId="164" fontId="5" fillId="0" borderId="1" xfId="0" applyNumberFormat="1" applyFont="1" applyBorder="1" applyAlignment="1">
      <alignment horizontal="right" vertical="top" wrapText="1" readingOrder="1"/>
    </xf>
    <xf numFmtId="39" fontId="2" fillId="0" borderId="0" xfId="0" applyNumberFormat="1" applyFont="1"/>
    <xf numFmtId="0" fontId="5" fillId="3" borderId="1" xfId="0" applyFont="1" applyFill="1" applyBorder="1" applyAlignment="1">
      <alignment vertical="top" wrapText="1" readingOrder="1"/>
    </xf>
    <xf numFmtId="0" fontId="5" fillId="3" borderId="1" xfId="0" applyFont="1" applyFill="1" applyBorder="1" applyAlignment="1">
      <alignment horizontal="center" vertical="top" wrapText="1" readingOrder="1"/>
    </xf>
    <xf numFmtId="164" fontId="5" fillId="6" borderId="1" xfId="0" applyNumberFormat="1" applyFont="1" applyFill="1" applyBorder="1" applyAlignment="1">
      <alignment horizontal="right" vertical="top" wrapText="1" readingOrder="1"/>
    </xf>
    <xf numFmtId="0" fontId="5" fillId="3" borderId="1" xfId="0" applyFont="1" applyFill="1" applyBorder="1" applyAlignment="1">
      <alignment horizontal="right" vertical="top" wrapText="1" readingOrder="1"/>
    </xf>
    <xf numFmtId="164" fontId="5" fillId="4" borderId="10" xfId="0" applyNumberFormat="1" applyFont="1" applyFill="1" applyBorder="1" applyAlignment="1">
      <alignment horizontal="right" vertical="top" wrapText="1" readingOrder="1"/>
    </xf>
    <xf numFmtId="0" fontId="2" fillId="0" borderId="0" xfId="0" applyFont="1" applyAlignment="1">
      <alignment vertical="top" wrapText="1"/>
    </xf>
    <xf numFmtId="0" fontId="0" fillId="7" borderId="0" xfId="0" applyFill="1"/>
    <xf numFmtId="164" fontId="5" fillId="2" borderId="10" xfId="0" applyNumberFormat="1" applyFont="1" applyFill="1" applyBorder="1" applyAlignment="1">
      <alignment horizontal="right" vertical="top" wrapText="1" readingOrder="1"/>
    </xf>
    <xf numFmtId="164" fontId="5" fillId="5" borderId="10" xfId="0" applyNumberFormat="1" applyFont="1" applyFill="1" applyBorder="1" applyAlignment="1">
      <alignment horizontal="right" vertical="top" wrapText="1" readingOrder="1"/>
    </xf>
    <xf numFmtId="0" fontId="2" fillId="0" borderId="12" xfId="0" applyFont="1" applyBorder="1" applyAlignment="1">
      <alignment vertical="top" wrapText="1"/>
    </xf>
    <xf numFmtId="164" fontId="5" fillId="0" borderId="12" xfId="0" applyNumberFormat="1" applyFont="1" applyBorder="1" applyAlignment="1">
      <alignment horizontal="right" vertical="top" wrapText="1" readingOrder="1"/>
    </xf>
    <xf numFmtId="0" fontId="2" fillId="0" borderId="14" xfId="0" applyFont="1" applyBorder="1" applyAlignment="1">
      <alignment vertical="top" wrapText="1"/>
    </xf>
    <xf numFmtId="164" fontId="5" fillId="2" borderId="12" xfId="0" applyNumberFormat="1" applyFont="1" applyFill="1" applyBorder="1" applyAlignment="1">
      <alignment horizontal="right" vertical="top" wrapText="1" readingOrder="1"/>
    </xf>
    <xf numFmtId="164" fontId="5" fillId="5" borderId="12" xfId="0" applyNumberFormat="1" applyFont="1" applyFill="1" applyBorder="1" applyAlignment="1">
      <alignment horizontal="right" vertical="top" wrapText="1" readingOrder="1"/>
    </xf>
    <xf numFmtId="164" fontId="5" fillId="4" borderId="12" xfId="0" applyNumberFormat="1" applyFont="1" applyFill="1" applyBorder="1" applyAlignment="1">
      <alignment horizontal="right" vertical="top" wrapText="1" readingOrder="1"/>
    </xf>
    <xf numFmtId="0" fontId="8" fillId="2" borderId="12" xfId="0" applyFont="1" applyFill="1" applyBorder="1" applyAlignment="1">
      <alignment horizontal="right" vertical="top" wrapText="1" readingOrder="1"/>
    </xf>
    <xf numFmtId="164" fontId="5" fillId="0" borderId="0" xfId="0" applyNumberFormat="1" applyFont="1" applyAlignment="1">
      <alignment horizontal="right" vertical="top" wrapText="1" readingOrder="1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164" fontId="5" fillId="4" borderId="1" xfId="0" applyNumberFormat="1" applyFont="1" applyFill="1" applyBorder="1" applyAlignment="1">
      <alignment horizontal="right" vertical="top" wrapText="1" readingOrder="1"/>
    </xf>
    <xf numFmtId="0" fontId="5" fillId="3" borderId="5" xfId="0" applyFont="1" applyFill="1" applyBorder="1" applyAlignment="1">
      <alignment vertical="top" wrapText="1" readingOrder="1"/>
    </xf>
    <xf numFmtId="0" fontId="5" fillId="0" borderId="5" xfId="0" applyFont="1" applyBorder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0" fontId="2" fillId="0" borderId="0" xfId="0" applyFont="1"/>
    <xf numFmtId="0" fontId="9" fillId="0" borderId="1" xfId="0" applyFont="1" applyBorder="1" applyAlignment="1">
      <alignment horizontal="center" vertical="top" wrapText="1" readingOrder="1"/>
    </xf>
    <xf numFmtId="0" fontId="10" fillId="0" borderId="1" xfId="0" applyFont="1" applyBorder="1" applyAlignment="1">
      <alignment horizontal="center" vertical="top" wrapText="1" readingOrder="1"/>
    </xf>
    <xf numFmtId="0" fontId="8" fillId="2" borderId="1" xfId="0" applyFont="1" applyFill="1" applyBorder="1" applyAlignment="1">
      <alignment horizontal="right" vertical="top" wrapText="1" readingOrder="1"/>
    </xf>
    <xf numFmtId="0" fontId="7" fillId="0" borderId="0" xfId="0" applyFont="1" applyAlignment="1">
      <alignment horizontal="right" vertical="top" wrapText="1" readingOrder="1"/>
    </xf>
    <xf numFmtId="0" fontId="8" fillId="0" borderId="0" xfId="0" applyFont="1" applyAlignment="1">
      <alignment horizontal="right" vertical="top" wrapText="1" readingOrder="1"/>
    </xf>
    <xf numFmtId="164" fontId="7" fillId="3" borderId="1" xfId="0" applyNumberFormat="1" applyFont="1" applyFill="1" applyBorder="1" applyAlignment="1">
      <alignment horizontal="right" vertical="top" wrapText="1" readingOrder="1"/>
    </xf>
    <xf numFmtId="0" fontId="7" fillId="3" borderId="1" xfId="0" applyFont="1" applyFill="1" applyBorder="1" applyAlignment="1">
      <alignment horizontal="right" vertical="top" wrapText="1" readingOrder="1"/>
    </xf>
    <xf numFmtId="0" fontId="7" fillId="3" borderId="1" xfId="0" applyFont="1" applyFill="1" applyBorder="1" applyAlignment="1">
      <alignment horizontal="center"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2" fillId="2" borderId="6" xfId="0" applyFont="1" applyFill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8" fillId="2" borderId="12" xfId="0" applyFont="1" applyFill="1" applyBorder="1" applyAlignment="1">
      <alignment horizontal="right" vertical="top" wrapText="1" readingOrder="1"/>
    </xf>
    <xf numFmtId="164" fontId="5" fillId="2" borderId="12" xfId="0" applyNumberFormat="1" applyFont="1" applyFill="1" applyBorder="1" applyAlignment="1">
      <alignment horizontal="right" vertical="top" wrapText="1" readingOrder="1"/>
    </xf>
    <xf numFmtId="0" fontId="5" fillId="3" borderId="11" xfId="0" applyFont="1" applyFill="1" applyBorder="1" applyAlignment="1">
      <alignment horizontal="center" vertical="top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top" wrapText="1" readingOrder="1"/>
    </xf>
    <xf numFmtId="0" fontId="5" fillId="3" borderId="11" xfId="0" applyFont="1" applyFill="1" applyBorder="1" applyAlignment="1">
      <alignment vertical="top" wrapText="1" readingOrder="1"/>
    </xf>
    <xf numFmtId="0" fontId="5" fillId="3" borderId="5" xfId="0" applyFont="1" applyFill="1" applyBorder="1" applyAlignment="1">
      <alignment vertical="top" wrapText="1" readingOrder="1"/>
    </xf>
    <xf numFmtId="164" fontId="5" fillId="3" borderId="11" xfId="0" applyNumberFormat="1" applyFont="1" applyFill="1" applyBorder="1" applyAlignment="1">
      <alignment horizontal="right" vertical="top" wrapText="1" readingOrder="1"/>
    </xf>
    <xf numFmtId="164" fontId="5" fillId="3" borderId="5" xfId="0" applyNumberFormat="1" applyFont="1" applyFill="1" applyBorder="1" applyAlignment="1">
      <alignment horizontal="right" vertical="top" wrapText="1" readingOrder="1"/>
    </xf>
    <xf numFmtId="0" fontId="8" fillId="2" borderId="11" xfId="0" applyFont="1" applyFill="1" applyBorder="1" applyAlignment="1">
      <alignment horizontal="right" vertical="top" wrapText="1" readingOrder="1"/>
    </xf>
    <xf numFmtId="0" fontId="8" fillId="2" borderId="4" xfId="0" applyFont="1" applyFill="1" applyBorder="1" applyAlignment="1">
      <alignment horizontal="right" vertical="top" wrapText="1" readingOrder="1"/>
    </xf>
    <xf numFmtId="0" fontId="8" fillId="2" borderId="2" xfId="0" applyFont="1" applyFill="1" applyBorder="1" applyAlignment="1">
      <alignment horizontal="right" vertical="top" wrapText="1" readingOrder="1"/>
    </xf>
    <xf numFmtId="0" fontId="8" fillId="2" borderId="3" xfId="0" applyFont="1" applyFill="1" applyBorder="1" applyAlignment="1">
      <alignment horizontal="right" vertical="top" wrapText="1" readingOrder="1"/>
    </xf>
    <xf numFmtId="164" fontId="5" fillId="2" borderId="13" xfId="0" applyNumberFormat="1" applyFont="1" applyFill="1" applyBorder="1" applyAlignment="1">
      <alignment horizontal="right" vertical="top" wrapText="1" readingOrder="1"/>
    </xf>
    <xf numFmtId="164" fontId="5" fillId="2" borderId="3" xfId="0" applyNumberFormat="1" applyFont="1" applyFill="1" applyBorder="1" applyAlignment="1">
      <alignment horizontal="right" vertical="top" wrapText="1" readingOrder="1"/>
    </xf>
    <xf numFmtId="0" fontId="5" fillId="0" borderId="11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vertical="top" wrapText="1" readingOrder="1"/>
    </xf>
    <xf numFmtId="0" fontId="5" fillId="0" borderId="5" xfId="0" applyFont="1" applyBorder="1" applyAlignment="1">
      <alignment vertical="top" wrapText="1" readingOrder="1"/>
    </xf>
    <xf numFmtId="164" fontId="5" fillId="0" borderId="11" xfId="0" applyNumberFormat="1" applyFont="1" applyBorder="1" applyAlignment="1">
      <alignment horizontal="right" vertical="top" wrapText="1" readingOrder="1"/>
    </xf>
    <xf numFmtId="164" fontId="5" fillId="0" borderId="5" xfId="0" applyNumberFormat="1" applyFont="1" applyBorder="1" applyAlignment="1">
      <alignment horizontal="right" vertical="top" wrapText="1" readingOrder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5" xfId="0" applyFont="1" applyFill="1" applyBorder="1" applyAlignment="1">
      <alignment horizontal="center" vertical="top" wrapText="1" readingOrder="1"/>
    </xf>
    <xf numFmtId="0" fontId="5" fillId="2" borderId="10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0" fillId="4" borderId="4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 readingOrder="1"/>
    </xf>
    <xf numFmtId="0" fontId="0" fillId="0" borderId="5" xfId="0" applyBorder="1"/>
    <xf numFmtId="0" fontId="0" fillId="0" borderId="0" xfId="0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0" borderId="2" xfId="0" applyBorder="1"/>
    <xf numFmtId="0" fontId="0" fillId="0" borderId="8" xfId="0" applyBorder="1"/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3">
    <cellStyle name="Comma [0] 2 4" xfId="1" xr:uid="{5452255B-A4C6-4365-995C-884F8BF79EB7}"/>
    <cellStyle name="Normal" xfId="0" builtinId="0"/>
    <cellStyle name="Normal 3" xfId="2" xr:uid="{78904C6F-3E91-44EA-9BA8-45F6C05FC78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464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93878</xdr:colOff>
      <xdr:row>3</xdr:row>
      <xdr:rowOff>113728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316496</xdr:colOff>
      <xdr:row>3</xdr:row>
      <xdr:rowOff>113728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3032CD-54F7-4C44-95D9-1837EAC9CF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538" y="133350"/>
          <a:ext cx="826083" cy="780478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12</xdr:col>
      <xdr:colOff>330730</xdr:colOff>
      <xdr:row>54</xdr:row>
      <xdr:rowOff>72472</xdr:rowOff>
    </xdr:from>
    <xdr:to>
      <xdr:col>22</xdr:col>
      <xdr:colOff>400467</xdr:colOff>
      <xdr:row>71</xdr:row>
      <xdr:rowOff>21844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C71F34-BE9C-04AF-1962-4A8B66D4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0513" y="16088968"/>
          <a:ext cx="13541812" cy="294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63"/>
  <sheetViews>
    <sheetView showGridLines="0" topLeftCell="A34" zoomScale="63" zoomScaleNormal="56" workbookViewId="0">
      <selection activeCell="AG73" sqref="AG73"/>
    </sheetView>
  </sheetViews>
  <sheetFormatPr defaultRowHeight="14.25" x14ac:dyDescent="0.45"/>
  <cols>
    <col min="1" max="1" width="1.59765625" customWidth="1"/>
    <col min="2" max="2" width="8.59765625" customWidth="1"/>
    <col min="3" max="3" width="0.19921875" customWidth="1"/>
    <col min="4" max="4" width="1.46484375" customWidth="1"/>
    <col min="5" max="5" width="0.19921875" customWidth="1"/>
    <col min="6" max="6" width="4.1328125" customWidth="1"/>
    <col min="7" max="7" width="2.6640625" customWidth="1"/>
    <col min="8" max="8" width="3" customWidth="1"/>
    <col min="9" max="9" width="28.53125" customWidth="1"/>
    <col min="10" max="10" width="3.73046875" customWidth="1"/>
    <col min="11" max="11" width="1.3984375" customWidth="1"/>
    <col min="12" max="12" width="28.265625" customWidth="1"/>
    <col min="13" max="13" width="27.796875" customWidth="1"/>
    <col min="14" max="14" width="3.86328125" customWidth="1"/>
    <col min="15" max="15" width="8.46484375" customWidth="1"/>
    <col min="16" max="16" width="15.796875" customWidth="1"/>
    <col min="17" max="17" width="1.73046875" customWidth="1"/>
    <col min="18" max="19" width="13.73046875" customWidth="1"/>
    <col min="20" max="20" width="0" hidden="1" customWidth="1"/>
    <col min="21" max="21" width="2.86328125" customWidth="1"/>
    <col min="22" max="22" width="8.6640625" customWidth="1"/>
    <col min="23" max="23" width="16.19921875" customWidth="1"/>
    <col min="24" max="24" width="2.9296875" customWidth="1"/>
    <col min="25" max="25" width="16.1328125" customWidth="1"/>
    <col min="26" max="26" width="3" customWidth="1"/>
    <col min="27" max="27" width="7.1328125" customWidth="1"/>
    <col min="28" max="28" width="12" customWidth="1"/>
    <col min="29" max="29" width="17.9296875" customWidth="1"/>
    <col min="30" max="30" width="1.19921875" customWidth="1"/>
    <col min="31" max="31" width="19.1328125" customWidth="1"/>
    <col min="32" max="32" width="7.265625" customWidth="1"/>
    <col min="33" max="33" width="11.86328125" customWidth="1"/>
    <col min="34" max="34" width="19.1328125" customWidth="1"/>
    <col min="35" max="35" width="20.3984375" customWidth="1"/>
    <col min="36" max="36" width="19.1328125" customWidth="1"/>
    <col min="37" max="37" width="20.3984375" customWidth="1"/>
    <col min="38" max="38" width="20.53125" customWidth="1"/>
    <col min="39" max="39" width="21.265625" customWidth="1"/>
    <col min="40" max="40" width="0" hidden="1" customWidth="1"/>
  </cols>
  <sheetData>
    <row r="1" spans="2:39" ht="10.8" customHeight="1" x14ac:dyDescent="0.45"/>
    <row r="2" spans="2:39" ht="32.65" customHeight="1" x14ac:dyDescent="0.45">
      <c r="B2" s="48"/>
      <c r="C2" s="48"/>
      <c r="D2" s="48"/>
      <c r="E2" s="48"/>
      <c r="F2" s="48"/>
      <c r="H2" s="60" t="s">
        <v>0</v>
      </c>
      <c r="I2" s="48"/>
      <c r="J2" s="48"/>
    </row>
    <row r="3" spans="2:39" ht="20.2" customHeight="1" x14ac:dyDescent="0.45">
      <c r="B3" s="48"/>
      <c r="C3" s="48"/>
      <c r="D3" s="48"/>
      <c r="E3" s="48"/>
      <c r="F3" s="48"/>
      <c r="H3" s="48"/>
      <c r="I3" s="48"/>
      <c r="J3" s="48"/>
      <c r="P3" s="61" t="s">
        <v>1</v>
      </c>
      <c r="Q3" s="48"/>
      <c r="R3" s="48"/>
      <c r="S3" s="48"/>
      <c r="T3" s="48"/>
      <c r="U3" s="48"/>
      <c r="V3" s="48"/>
      <c r="W3" s="48"/>
      <c r="X3" s="48"/>
      <c r="Y3" s="48"/>
    </row>
    <row r="4" spans="2:39" ht="9.75" customHeight="1" x14ac:dyDescent="0.45">
      <c r="B4" s="48"/>
      <c r="C4" s="48"/>
      <c r="D4" s="48"/>
      <c r="E4" s="48"/>
      <c r="F4" s="48"/>
      <c r="H4" s="48"/>
      <c r="I4" s="48"/>
      <c r="J4" s="48"/>
    </row>
    <row r="5" spans="2:39" x14ac:dyDescent="0.45">
      <c r="H5" s="48"/>
      <c r="I5" s="48"/>
      <c r="J5" s="48"/>
    </row>
    <row r="6" spans="2:39" ht="14.95" customHeight="1" x14ac:dyDescent="0.45"/>
    <row r="7" spans="2:39" x14ac:dyDescent="0.45">
      <c r="B7" s="1" t="s">
        <v>2</v>
      </c>
      <c r="D7" s="2" t="s">
        <v>3</v>
      </c>
      <c r="F7" s="62" t="s">
        <v>4</v>
      </c>
      <c r="G7" s="48"/>
      <c r="H7" s="48"/>
      <c r="I7" s="48"/>
    </row>
    <row r="8" spans="2:39" ht="13.25" customHeight="1" x14ac:dyDescent="0.45"/>
    <row r="9" spans="2:39" x14ac:dyDescent="0.45">
      <c r="B9" s="58" t="s">
        <v>5</v>
      </c>
      <c r="C9" s="58" t="s">
        <v>6</v>
      </c>
      <c r="D9" s="63"/>
      <c r="E9" s="63"/>
      <c r="F9" s="63"/>
      <c r="G9" s="63"/>
      <c r="H9" s="64"/>
      <c r="I9" s="58" t="s">
        <v>7</v>
      </c>
      <c r="J9" s="63"/>
      <c r="K9" s="64"/>
      <c r="L9" s="58" t="s">
        <v>8</v>
      </c>
      <c r="M9" s="58" t="s">
        <v>9</v>
      </c>
      <c r="N9" s="64"/>
      <c r="O9" s="58" t="s">
        <v>10</v>
      </c>
      <c r="P9" s="63"/>
      <c r="Q9" s="64"/>
      <c r="R9" s="58" t="s">
        <v>11</v>
      </c>
      <c r="S9" s="58" t="s">
        <v>12</v>
      </c>
      <c r="T9" s="58" t="s">
        <v>13</v>
      </c>
      <c r="U9" s="63"/>
      <c r="V9" s="64"/>
      <c r="W9" s="58" t="s">
        <v>14</v>
      </c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5"/>
      <c r="AJ9" s="58" t="s">
        <v>15</v>
      </c>
      <c r="AK9" s="45"/>
      <c r="AL9" s="58" t="s">
        <v>16</v>
      </c>
      <c r="AM9" s="58" t="s">
        <v>17</v>
      </c>
    </row>
    <row r="10" spans="2:39" x14ac:dyDescent="0.45">
      <c r="B10" s="59"/>
      <c r="C10" s="65"/>
      <c r="D10" s="66"/>
      <c r="E10" s="66"/>
      <c r="F10" s="66"/>
      <c r="G10" s="66"/>
      <c r="H10" s="67"/>
      <c r="I10" s="65"/>
      <c r="J10" s="66"/>
      <c r="K10" s="67"/>
      <c r="L10" s="59"/>
      <c r="M10" s="65"/>
      <c r="N10" s="67"/>
      <c r="O10" s="65"/>
      <c r="P10" s="66"/>
      <c r="Q10" s="67"/>
      <c r="R10" s="59"/>
      <c r="S10" s="59"/>
      <c r="T10" s="65"/>
      <c r="U10" s="66"/>
      <c r="V10" s="67"/>
      <c r="W10" s="58" t="s">
        <v>18</v>
      </c>
      <c r="X10" s="45"/>
      <c r="Y10" s="58" t="s">
        <v>19</v>
      </c>
      <c r="Z10" s="45"/>
      <c r="AA10" s="58" t="s">
        <v>20</v>
      </c>
      <c r="AB10" s="45"/>
      <c r="AC10" s="58" t="s">
        <v>21</v>
      </c>
      <c r="AD10" s="45"/>
      <c r="AE10" s="3" t="s">
        <v>22</v>
      </c>
      <c r="AF10" s="58" t="s">
        <v>23</v>
      </c>
      <c r="AG10" s="45"/>
      <c r="AH10" s="3" t="s">
        <v>24</v>
      </c>
      <c r="AI10" s="3" t="s">
        <v>25</v>
      </c>
      <c r="AJ10" s="3" t="s">
        <v>26</v>
      </c>
      <c r="AK10" s="3" t="s">
        <v>25</v>
      </c>
      <c r="AL10" s="59"/>
      <c r="AM10" s="59"/>
    </row>
    <row r="11" spans="2:39" x14ac:dyDescent="0.45">
      <c r="B11" s="4" t="s">
        <v>27</v>
      </c>
      <c r="C11" s="56" t="s">
        <v>28</v>
      </c>
      <c r="D11" s="44"/>
      <c r="E11" s="44"/>
      <c r="F11" s="44"/>
      <c r="G11" s="44"/>
      <c r="H11" s="45"/>
      <c r="I11" s="57" t="s">
        <v>29</v>
      </c>
      <c r="J11" s="44"/>
      <c r="K11" s="45"/>
      <c r="L11" s="5" t="s">
        <v>30</v>
      </c>
      <c r="M11" s="57" t="s">
        <v>31</v>
      </c>
      <c r="N11" s="45"/>
      <c r="O11" s="57" t="s">
        <v>32</v>
      </c>
      <c r="P11" s="44"/>
      <c r="Q11" s="45"/>
      <c r="R11" s="5" t="s">
        <v>33</v>
      </c>
      <c r="S11" s="5" t="s">
        <v>34</v>
      </c>
      <c r="T11" s="56" t="s">
        <v>35</v>
      </c>
      <c r="U11" s="44"/>
      <c r="V11" s="45"/>
      <c r="W11" s="54">
        <v>2932608</v>
      </c>
      <c r="X11" s="45"/>
      <c r="Y11" s="54">
        <v>220000</v>
      </c>
      <c r="Z11" s="45"/>
      <c r="AA11" s="54">
        <v>230000</v>
      </c>
      <c r="AB11" s="45"/>
      <c r="AC11" s="55"/>
      <c r="AD11" s="45"/>
      <c r="AE11" s="6">
        <v>34899</v>
      </c>
      <c r="AF11" s="54">
        <v>27000</v>
      </c>
      <c r="AG11" s="45"/>
      <c r="AH11" s="6">
        <v>42000</v>
      </c>
      <c r="AI11" s="6">
        <v>3486507</v>
      </c>
      <c r="AJ11" s="6">
        <v>200000</v>
      </c>
      <c r="AK11" s="6">
        <v>200000</v>
      </c>
      <c r="AL11" s="8">
        <v>31526.080000000002</v>
      </c>
      <c r="AM11" s="8">
        <v>3286507</v>
      </c>
    </row>
    <row r="12" spans="2:39" x14ac:dyDescent="0.45">
      <c r="B12" s="4" t="s">
        <v>36</v>
      </c>
      <c r="C12" s="56" t="s">
        <v>37</v>
      </c>
      <c r="D12" s="44"/>
      <c r="E12" s="44"/>
      <c r="F12" s="44"/>
      <c r="G12" s="44"/>
      <c r="H12" s="45"/>
      <c r="I12" s="57" t="s">
        <v>38</v>
      </c>
      <c r="J12" s="44"/>
      <c r="K12" s="45"/>
      <c r="L12" s="5" t="s">
        <v>39</v>
      </c>
      <c r="M12" s="57" t="s">
        <v>31</v>
      </c>
      <c r="N12" s="45"/>
      <c r="O12" s="57" t="s">
        <v>40</v>
      </c>
      <c r="P12" s="44"/>
      <c r="Q12" s="45"/>
      <c r="R12" s="5" t="s">
        <v>33</v>
      </c>
      <c r="S12" s="5" t="s">
        <v>34</v>
      </c>
      <c r="T12" s="56"/>
      <c r="U12" s="44"/>
      <c r="V12" s="45"/>
      <c r="W12" s="54">
        <v>2805103</v>
      </c>
      <c r="X12" s="45"/>
      <c r="Y12" s="54">
        <v>220000</v>
      </c>
      <c r="Z12" s="45"/>
      <c r="AA12" s="54">
        <v>220000</v>
      </c>
      <c r="AB12" s="45"/>
      <c r="AC12" s="54">
        <v>211887</v>
      </c>
      <c r="AD12" s="45"/>
      <c r="AE12" s="6">
        <v>34899</v>
      </c>
      <c r="AF12" s="54">
        <v>27000</v>
      </c>
      <c r="AG12" s="45"/>
      <c r="AH12" s="6">
        <v>42000</v>
      </c>
      <c r="AI12" s="6">
        <v>3560889</v>
      </c>
      <c r="AJ12" s="6">
        <v>100000</v>
      </c>
      <c r="AK12" s="6">
        <v>100000</v>
      </c>
      <c r="AL12" s="8">
        <v>30251.03</v>
      </c>
      <c r="AM12" s="8">
        <v>3460889</v>
      </c>
    </row>
    <row r="13" spans="2:39" x14ac:dyDescent="0.45">
      <c r="B13" s="4" t="s">
        <v>41</v>
      </c>
      <c r="C13" s="56" t="s">
        <v>42</v>
      </c>
      <c r="D13" s="44"/>
      <c r="E13" s="44"/>
      <c r="F13" s="44"/>
      <c r="G13" s="44"/>
      <c r="H13" s="45"/>
      <c r="I13" s="57" t="s">
        <v>43</v>
      </c>
      <c r="J13" s="44"/>
      <c r="K13" s="45"/>
      <c r="L13" s="5" t="s">
        <v>44</v>
      </c>
      <c r="M13" s="57" t="s">
        <v>31</v>
      </c>
      <c r="N13" s="45"/>
      <c r="O13" s="57" t="s">
        <v>45</v>
      </c>
      <c r="P13" s="44"/>
      <c r="Q13" s="45"/>
      <c r="R13" s="5" t="s">
        <v>33</v>
      </c>
      <c r="S13" s="5" t="s">
        <v>34</v>
      </c>
      <c r="T13" s="56"/>
      <c r="U13" s="44"/>
      <c r="V13" s="45"/>
      <c r="W13" s="54">
        <v>2932608</v>
      </c>
      <c r="X13" s="45"/>
      <c r="Y13" s="54">
        <v>220000</v>
      </c>
      <c r="Z13" s="45"/>
      <c r="AA13" s="54">
        <v>230000</v>
      </c>
      <c r="AB13" s="45"/>
      <c r="AC13" s="55"/>
      <c r="AD13" s="45"/>
      <c r="AE13" s="6">
        <v>34899</v>
      </c>
      <c r="AF13" s="55"/>
      <c r="AG13" s="45"/>
      <c r="AH13" s="6">
        <v>42000</v>
      </c>
      <c r="AI13" s="6">
        <v>3459507</v>
      </c>
      <c r="AJ13" s="7"/>
      <c r="AK13" s="7"/>
      <c r="AL13" s="8">
        <v>31526.080000000002</v>
      </c>
      <c r="AM13" s="8">
        <v>3459507</v>
      </c>
    </row>
    <row r="14" spans="2:39" x14ac:dyDescent="0.45">
      <c r="B14" s="4" t="s">
        <v>35</v>
      </c>
      <c r="C14" s="56" t="s">
        <v>46</v>
      </c>
      <c r="D14" s="44"/>
      <c r="E14" s="44"/>
      <c r="F14" s="44"/>
      <c r="G14" s="44"/>
      <c r="H14" s="45"/>
      <c r="I14" s="57" t="s">
        <v>47</v>
      </c>
      <c r="J14" s="44"/>
      <c r="K14" s="45"/>
      <c r="L14" s="5" t="s">
        <v>48</v>
      </c>
      <c r="M14" s="57" t="s">
        <v>31</v>
      </c>
      <c r="N14" s="45"/>
      <c r="O14" s="57" t="s">
        <v>40</v>
      </c>
      <c r="P14" s="44"/>
      <c r="Q14" s="45"/>
      <c r="R14" s="5" t="s">
        <v>33</v>
      </c>
      <c r="S14" s="5" t="s">
        <v>49</v>
      </c>
      <c r="T14" s="56" t="s">
        <v>35</v>
      </c>
      <c r="U14" s="44"/>
      <c r="V14" s="45"/>
      <c r="W14" s="54">
        <v>2932608</v>
      </c>
      <c r="X14" s="45"/>
      <c r="Y14" s="54">
        <v>220000</v>
      </c>
      <c r="Z14" s="45"/>
      <c r="AA14" s="54">
        <v>230000</v>
      </c>
      <c r="AB14" s="45"/>
      <c r="AC14" s="55"/>
      <c r="AD14" s="45"/>
      <c r="AE14" s="6">
        <v>34899</v>
      </c>
      <c r="AF14" s="54">
        <v>36000</v>
      </c>
      <c r="AG14" s="45"/>
      <c r="AH14" s="6">
        <v>42000</v>
      </c>
      <c r="AI14" s="6">
        <v>3495507</v>
      </c>
      <c r="AJ14" s="6">
        <v>100000</v>
      </c>
      <c r="AK14" s="6">
        <v>100000</v>
      </c>
      <c r="AL14" s="8">
        <v>31526.080000000002</v>
      </c>
      <c r="AM14" s="8">
        <v>3395507</v>
      </c>
    </row>
    <row r="15" spans="2:39" x14ac:dyDescent="0.45">
      <c r="B15" s="4" t="s">
        <v>50</v>
      </c>
      <c r="C15" s="56" t="s">
        <v>51</v>
      </c>
      <c r="D15" s="44"/>
      <c r="E15" s="44"/>
      <c r="F15" s="44"/>
      <c r="G15" s="44"/>
      <c r="H15" s="45"/>
      <c r="I15" s="57" t="s">
        <v>52</v>
      </c>
      <c r="J15" s="44"/>
      <c r="K15" s="45"/>
      <c r="L15" s="5" t="s">
        <v>53</v>
      </c>
      <c r="M15" s="57" t="s">
        <v>31</v>
      </c>
      <c r="N15" s="45"/>
      <c r="O15" s="57" t="s">
        <v>54</v>
      </c>
      <c r="P15" s="44"/>
      <c r="Q15" s="45"/>
      <c r="R15" s="5" t="s">
        <v>33</v>
      </c>
      <c r="S15" s="5" t="s">
        <v>34</v>
      </c>
      <c r="T15" s="56"/>
      <c r="U15" s="44"/>
      <c r="V15" s="45"/>
      <c r="W15" s="54">
        <v>2805103</v>
      </c>
      <c r="X15" s="45"/>
      <c r="Y15" s="54">
        <v>210000</v>
      </c>
      <c r="Z15" s="45"/>
      <c r="AA15" s="54">
        <v>220000</v>
      </c>
      <c r="AB15" s="45"/>
      <c r="AC15" s="55"/>
      <c r="AD15" s="45"/>
      <c r="AE15" s="6">
        <v>34899</v>
      </c>
      <c r="AF15" s="55"/>
      <c r="AG15" s="45"/>
      <c r="AH15" s="6">
        <v>42000</v>
      </c>
      <c r="AI15" s="6">
        <v>3312002</v>
      </c>
      <c r="AJ15" s="7"/>
      <c r="AK15" s="7"/>
      <c r="AL15" s="8">
        <v>30151.03</v>
      </c>
      <c r="AM15" s="8">
        <v>3312002</v>
      </c>
    </row>
    <row r="16" spans="2:39" x14ac:dyDescent="0.45">
      <c r="B16" s="4" t="s">
        <v>55</v>
      </c>
      <c r="C16" s="56" t="s">
        <v>56</v>
      </c>
      <c r="D16" s="44"/>
      <c r="E16" s="44"/>
      <c r="F16" s="44"/>
      <c r="G16" s="44"/>
      <c r="H16" s="45"/>
      <c r="I16" s="57" t="s">
        <v>57</v>
      </c>
      <c r="J16" s="44"/>
      <c r="K16" s="45"/>
      <c r="L16" s="5" t="s">
        <v>58</v>
      </c>
      <c r="M16" s="57" t="s">
        <v>31</v>
      </c>
      <c r="N16" s="45"/>
      <c r="O16" s="57" t="s">
        <v>54</v>
      </c>
      <c r="P16" s="44"/>
      <c r="Q16" s="45"/>
      <c r="R16" s="5" t="s">
        <v>33</v>
      </c>
      <c r="S16" s="5" t="s">
        <v>34</v>
      </c>
      <c r="T16" s="56"/>
      <c r="U16" s="44"/>
      <c r="V16" s="45"/>
      <c r="W16" s="54">
        <v>2805103</v>
      </c>
      <c r="X16" s="45"/>
      <c r="Y16" s="54">
        <v>200000</v>
      </c>
      <c r="Z16" s="45"/>
      <c r="AA16" s="54">
        <v>220000</v>
      </c>
      <c r="AB16" s="45"/>
      <c r="AC16" s="55"/>
      <c r="AD16" s="45"/>
      <c r="AE16" s="6">
        <v>34899</v>
      </c>
      <c r="AF16" s="54">
        <v>27000</v>
      </c>
      <c r="AG16" s="45"/>
      <c r="AH16" s="6">
        <v>42000</v>
      </c>
      <c r="AI16" s="6">
        <v>3329002</v>
      </c>
      <c r="AJ16" s="7"/>
      <c r="AK16" s="7"/>
      <c r="AL16" s="8">
        <v>30051.03</v>
      </c>
      <c r="AM16" s="8">
        <v>3329002</v>
      </c>
    </row>
    <row r="17" spans="2:39" x14ac:dyDescent="0.45">
      <c r="B17" s="4" t="s">
        <v>59</v>
      </c>
      <c r="C17" s="56" t="s">
        <v>60</v>
      </c>
      <c r="D17" s="44"/>
      <c r="E17" s="44"/>
      <c r="F17" s="44"/>
      <c r="G17" s="44"/>
      <c r="H17" s="45"/>
      <c r="I17" s="57" t="s">
        <v>61</v>
      </c>
      <c r="J17" s="44"/>
      <c r="K17" s="45"/>
      <c r="L17" s="5" t="s">
        <v>62</v>
      </c>
      <c r="M17" s="57" t="s">
        <v>31</v>
      </c>
      <c r="N17" s="45"/>
      <c r="O17" s="57" t="s">
        <v>54</v>
      </c>
      <c r="P17" s="44"/>
      <c r="Q17" s="45"/>
      <c r="R17" s="5" t="s">
        <v>33</v>
      </c>
      <c r="S17" s="5" t="s">
        <v>34</v>
      </c>
      <c r="T17" s="56"/>
      <c r="U17" s="44"/>
      <c r="V17" s="45"/>
      <c r="W17" s="54">
        <v>2805103</v>
      </c>
      <c r="X17" s="45"/>
      <c r="Y17" s="54">
        <v>220000</v>
      </c>
      <c r="Z17" s="45"/>
      <c r="AA17" s="54">
        <v>220000</v>
      </c>
      <c r="AB17" s="45"/>
      <c r="AC17" s="55"/>
      <c r="AD17" s="45"/>
      <c r="AE17" s="6">
        <v>34899</v>
      </c>
      <c r="AF17" s="54">
        <v>27000</v>
      </c>
      <c r="AG17" s="45"/>
      <c r="AH17" s="6">
        <v>42000</v>
      </c>
      <c r="AI17" s="6">
        <v>3349002</v>
      </c>
      <c r="AJ17" s="7"/>
      <c r="AK17" s="7"/>
      <c r="AL17" s="8">
        <v>30251.03</v>
      </c>
      <c r="AM17" s="8">
        <v>3349002</v>
      </c>
    </row>
    <row r="18" spans="2:39" x14ac:dyDescent="0.45">
      <c r="B18" s="4" t="s">
        <v>63</v>
      </c>
      <c r="C18" s="56" t="s">
        <v>64</v>
      </c>
      <c r="D18" s="44"/>
      <c r="E18" s="44"/>
      <c r="F18" s="44"/>
      <c r="G18" s="44"/>
      <c r="H18" s="45"/>
      <c r="I18" s="57" t="s">
        <v>65</v>
      </c>
      <c r="J18" s="44"/>
      <c r="K18" s="45"/>
      <c r="L18" s="5" t="s">
        <v>66</v>
      </c>
      <c r="M18" s="57" t="s">
        <v>31</v>
      </c>
      <c r="N18" s="45"/>
      <c r="O18" s="57" t="s">
        <v>54</v>
      </c>
      <c r="P18" s="44"/>
      <c r="Q18" s="45"/>
      <c r="R18" s="5" t="s">
        <v>33</v>
      </c>
      <c r="S18" s="5" t="s">
        <v>34</v>
      </c>
      <c r="T18" s="56"/>
      <c r="U18" s="44"/>
      <c r="V18" s="45"/>
      <c r="W18" s="54">
        <v>2932608</v>
      </c>
      <c r="X18" s="45"/>
      <c r="Y18" s="54">
        <v>220000</v>
      </c>
      <c r="Z18" s="45"/>
      <c r="AA18" s="54">
        <v>230000</v>
      </c>
      <c r="AB18" s="45"/>
      <c r="AC18" s="55"/>
      <c r="AD18" s="45"/>
      <c r="AE18" s="6">
        <v>34899</v>
      </c>
      <c r="AF18" s="54">
        <v>36000</v>
      </c>
      <c r="AG18" s="45"/>
      <c r="AH18" s="6">
        <v>42000</v>
      </c>
      <c r="AI18" s="6">
        <v>3495507</v>
      </c>
      <c r="AJ18" s="7"/>
      <c r="AK18" s="7"/>
      <c r="AL18" s="8">
        <v>31526.080000000002</v>
      </c>
      <c r="AM18" s="8">
        <v>3495507</v>
      </c>
    </row>
    <row r="19" spans="2:39" x14ac:dyDescent="0.45">
      <c r="B19" s="4" t="s">
        <v>67</v>
      </c>
      <c r="C19" s="56" t="s">
        <v>68</v>
      </c>
      <c r="D19" s="44"/>
      <c r="E19" s="44"/>
      <c r="F19" s="44"/>
      <c r="G19" s="44"/>
      <c r="H19" s="45"/>
      <c r="I19" s="57" t="s">
        <v>69</v>
      </c>
      <c r="J19" s="44"/>
      <c r="K19" s="45"/>
      <c r="L19" s="5" t="s">
        <v>70</v>
      </c>
      <c r="M19" s="57" t="s">
        <v>31</v>
      </c>
      <c r="N19" s="45"/>
      <c r="O19" s="57" t="s">
        <v>40</v>
      </c>
      <c r="P19" s="44"/>
      <c r="Q19" s="45"/>
      <c r="R19" s="5" t="s">
        <v>33</v>
      </c>
      <c r="S19" s="5" t="s">
        <v>34</v>
      </c>
      <c r="T19" s="56"/>
      <c r="U19" s="44"/>
      <c r="V19" s="45"/>
      <c r="W19" s="54">
        <v>2932608</v>
      </c>
      <c r="X19" s="45"/>
      <c r="Y19" s="54">
        <v>220000</v>
      </c>
      <c r="Z19" s="45"/>
      <c r="AA19" s="54">
        <v>230000</v>
      </c>
      <c r="AB19" s="45"/>
      <c r="AC19" s="55"/>
      <c r="AD19" s="45"/>
      <c r="AE19" s="6">
        <v>34899</v>
      </c>
      <c r="AF19" s="54">
        <v>39000</v>
      </c>
      <c r="AG19" s="45"/>
      <c r="AH19" s="6">
        <v>42000</v>
      </c>
      <c r="AI19" s="6">
        <v>3498507</v>
      </c>
      <c r="AJ19" s="7"/>
      <c r="AK19" s="7"/>
      <c r="AL19" s="8">
        <v>31526.080000000002</v>
      </c>
      <c r="AM19" s="8">
        <v>3498507</v>
      </c>
    </row>
    <row r="20" spans="2:39" x14ac:dyDescent="0.45">
      <c r="B20" s="4" t="s">
        <v>71</v>
      </c>
      <c r="C20" s="56" t="s">
        <v>72</v>
      </c>
      <c r="D20" s="44"/>
      <c r="E20" s="44"/>
      <c r="F20" s="44"/>
      <c r="G20" s="44"/>
      <c r="H20" s="45"/>
      <c r="I20" s="57" t="s">
        <v>73</v>
      </c>
      <c r="J20" s="44"/>
      <c r="K20" s="45"/>
      <c r="L20" s="5" t="s">
        <v>74</v>
      </c>
      <c r="M20" s="57" t="s">
        <v>31</v>
      </c>
      <c r="N20" s="45"/>
      <c r="O20" s="57" t="s">
        <v>75</v>
      </c>
      <c r="P20" s="44"/>
      <c r="Q20" s="45"/>
      <c r="R20" s="5" t="s">
        <v>33</v>
      </c>
      <c r="S20" s="5" t="s">
        <v>34</v>
      </c>
      <c r="T20" s="56"/>
      <c r="U20" s="44"/>
      <c r="V20" s="45"/>
      <c r="W20" s="54">
        <v>2932608</v>
      </c>
      <c r="X20" s="45"/>
      <c r="Y20" s="54">
        <v>220000</v>
      </c>
      <c r="Z20" s="45"/>
      <c r="AA20" s="54">
        <v>230000</v>
      </c>
      <c r="AB20" s="45"/>
      <c r="AC20" s="55"/>
      <c r="AD20" s="45"/>
      <c r="AE20" s="6">
        <v>34899</v>
      </c>
      <c r="AF20" s="54">
        <v>33000</v>
      </c>
      <c r="AG20" s="45"/>
      <c r="AH20" s="6">
        <v>42000</v>
      </c>
      <c r="AI20" s="6">
        <v>3492507</v>
      </c>
      <c r="AJ20" s="7"/>
      <c r="AK20" s="7"/>
      <c r="AL20" s="8">
        <v>31526.080000000002</v>
      </c>
      <c r="AM20" s="8">
        <v>3492507</v>
      </c>
    </row>
    <row r="21" spans="2:39" x14ac:dyDescent="0.45">
      <c r="B21" s="4" t="s">
        <v>76</v>
      </c>
      <c r="C21" s="56" t="s">
        <v>77</v>
      </c>
      <c r="D21" s="44"/>
      <c r="E21" s="44"/>
      <c r="F21" s="44"/>
      <c r="G21" s="44"/>
      <c r="H21" s="45"/>
      <c r="I21" s="57" t="s">
        <v>78</v>
      </c>
      <c r="J21" s="44"/>
      <c r="K21" s="45"/>
      <c r="L21" s="5" t="s">
        <v>79</v>
      </c>
      <c r="M21" s="57" t="s">
        <v>31</v>
      </c>
      <c r="N21" s="45"/>
      <c r="O21" s="57" t="s">
        <v>80</v>
      </c>
      <c r="P21" s="44"/>
      <c r="Q21" s="45"/>
      <c r="R21" s="5" t="s">
        <v>33</v>
      </c>
      <c r="S21" s="5" t="s">
        <v>34</v>
      </c>
      <c r="T21" s="56"/>
      <c r="U21" s="44"/>
      <c r="V21" s="45"/>
      <c r="W21" s="54">
        <v>2932608</v>
      </c>
      <c r="X21" s="45"/>
      <c r="Y21" s="54">
        <v>230000</v>
      </c>
      <c r="Z21" s="45"/>
      <c r="AA21" s="54">
        <v>240000</v>
      </c>
      <c r="AB21" s="45"/>
      <c r="AC21" s="54">
        <v>339020</v>
      </c>
      <c r="AD21" s="45"/>
      <c r="AE21" s="6">
        <v>34899</v>
      </c>
      <c r="AF21" s="55"/>
      <c r="AG21" s="45"/>
      <c r="AH21" s="6">
        <v>42000</v>
      </c>
      <c r="AI21" s="6">
        <v>3818527</v>
      </c>
      <c r="AJ21" s="7"/>
      <c r="AK21" s="7"/>
      <c r="AL21" s="8">
        <v>31626.080000000002</v>
      </c>
      <c r="AM21" s="8">
        <v>3818527</v>
      </c>
    </row>
    <row r="22" spans="2:39" x14ac:dyDescent="0.45">
      <c r="B22" s="4" t="s">
        <v>81</v>
      </c>
      <c r="C22" s="56" t="s">
        <v>82</v>
      </c>
      <c r="D22" s="44"/>
      <c r="E22" s="44"/>
      <c r="F22" s="44"/>
      <c r="G22" s="44"/>
      <c r="H22" s="45"/>
      <c r="I22" s="57" t="s">
        <v>83</v>
      </c>
      <c r="J22" s="44"/>
      <c r="K22" s="45"/>
      <c r="L22" s="5" t="s">
        <v>84</v>
      </c>
      <c r="M22" s="57" t="s">
        <v>31</v>
      </c>
      <c r="N22" s="45"/>
      <c r="O22" s="57" t="s">
        <v>54</v>
      </c>
      <c r="P22" s="44"/>
      <c r="Q22" s="45"/>
      <c r="R22" s="5" t="s">
        <v>33</v>
      </c>
      <c r="S22" s="5" t="s">
        <v>34</v>
      </c>
      <c r="T22" s="56"/>
      <c r="U22" s="44"/>
      <c r="V22" s="45"/>
      <c r="W22" s="54">
        <v>2805103</v>
      </c>
      <c r="X22" s="45"/>
      <c r="Y22" s="54">
        <v>210000</v>
      </c>
      <c r="Z22" s="45"/>
      <c r="AA22" s="54">
        <v>220000</v>
      </c>
      <c r="AB22" s="45"/>
      <c r="AC22" s="54">
        <v>177985</v>
      </c>
      <c r="AD22" s="45"/>
      <c r="AE22" s="6">
        <v>34899</v>
      </c>
      <c r="AF22" s="54">
        <v>33000</v>
      </c>
      <c r="AG22" s="45"/>
      <c r="AH22" s="6">
        <v>42000</v>
      </c>
      <c r="AI22" s="6">
        <v>3522987</v>
      </c>
      <c r="AJ22" s="7"/>
      <c r="AK22" s="7"/>
      <c r="AL22" s="8">
        <v>30151.03</v>
      </c>
      <c r="AM22" s="8">
        <v>3522987</v>
      </c>
    </row>
    <row r="23" spans="2:39" x14ac:dyDescent="0.45">
      <c r="B23" s="4" t="s">
        <v>85</v>
      </c>
      <c r="C23" s="56" t="s">
        <v>86</v>
      </c>
      <c r="D23" s="44"/>
      <c r="E23" s="44"/>
      <c r="F23" s="44"/>
      <c r="G23" s="44"/>
      <c r="H23" s="45"/>
      <c r="I23" s="57" t="s">
        <v>87</v>
      </c>
      <c r="J23" s="44"/>
      <c r="K23" s="45"/>
      <c r="L23" s="5" t="s">
        <v>88</v>
      </c>
      <c r="M23" s="57" t="s">
        <v>31</v>
      </c>
      <c r="N23" s="45"/>
      <c r="O23" s="57" t="s">
        <v>54</v>
      </c>
      <c r="P23" s="44"/>
      <c r="Q23" s="45"/>
      <c r="R23" s="5" t="s">
        <v>33</v>
      </c>
      <c r="S23" s="5" t="s">
        <v>34</v>
      </c>
      <c r="T23" s="56"/>
      <c r="U23" s="44"/>
      <c r="V23" s="45"/>
      <c r="W23" s="54">
        <v>2805103</v>
      </c>
      <c r="X23" s="45"/>
      <c r="Y23" s="54">
        <v>210000</v>
      </c>
      <c r="Z23" s="45"/>
      <c r="AA23" s="54">
        <v>220000</v>
      </c>
      <c r="AB23" s="45"/>
      <c r="AC23" s="54">
        <v>25426</v>
      </c>
      <c r="AD23" s="45"/>
      <c r="AE23" s="6">
        <v>34899</v>
      </c>
      <c r="AF23" s="54">
        <v>27000</v>
      </c>
      <c r="AG23" s="45"/>
      <c r="AH23" s="6">
        <v>42000</v>
      </c>
      <c r="AI23" s="6">
        <v>3364428</v>
      </c>
      <c r="AJ23" s="7"/>
      <c r="AK23" s="7"/>
      <c r="AL23" s="8">
        <v>30151.03</v>
      </c>
      <c r="AM23" s="8">
        <v>3364428</v>
      </c>
    </row>
    <row r="24" spans="2:39" x14ac:dyDescent="0.45">
      <c r="B24" s="4" t="s">
        <v>89</v>
      </c>
      <c r="C24" s="56" t="s">
        <v>90</v>
      </c>
      <c r="D24" s="44"/>
      <c r="E24" s="44"/>
      <c r="F24" s="44"/>
      <c r="G24" s="44"/>
      <c r="H24" s="45"/>
      <c r="I24" s="57" t="s">
        <v>91</v>
      </c>
      <c r="J24" s="44"/>
      <c r="K24" s="45"/>
      <c r="L24" s="5" t="s">
        <v>92</v>
      </c>
      <c r="M24" s="57" t="s">
        <v>31</v>
      </c>
      <c r="N24" s="45"/>
      <c r="O24" s="57" t="s">
        <v>93</v>
      </c>
      <c r="P24" s="44"/>
      <c r="Q24" s="45"/>
      <c r="R24" s="5" t="s">
        <v>33</v>
      </c>
      <c r="S24" s="5" t="s">
        <v>34</v>
      </c>
      <c r="T24" s="56"/>
      <c r="U24" s="44"/>
      <c r="V24" s="45"/>
      <c r="W24" s="54">
        <v>2677598</v>
      </c>
      <c r="X24" s="45"/>
      <c r="Y24" s="54">
        <v>200000</v>
      </c>
      <c r="Z24" s="45"/>
      <c r="AA24" s="54">
        <v>210000</v>
      </c>
      <c r="AB24" s="45"/>
      <c r="AC24" s="54">
        <v>118657</v>
      </c>
      <c r="AD24" s="45"/>
      <c r="AE24" s="6">
        <v>34899</v>
      </c>
      <c r="AF24" s="55"/>
      <c r="AG24" s="45"/>
      <c r="AH24" s="6">
        <v>42000</v>
      </c>
      <c r="AI24" s="6">
        <v>3283154</v>
      </c>
      <c r="AJ24" s="7"/>
      <c r="AK24" s="7"/>
      <c r="AL24" s="8">
        <v>28775.98</v>
      </c>
      <c r="AM24" s="8">
        <v>3283154</v>
      </c>
    </row>
    <row r="25" spans="2:39" x14ac:dyDescent="0.45">
      <c r="B25" s="4" t="s">
        <v>94</v>
      </c>
      <c r="C25" s="56" t="s">
        <v>95</v>
      </c>
      <c r="D25" s="44"/>
      <c r="E25" s="44"/>
      <c r="F25" s="44"/>
      <c r="G25" s="44"/>
      <c r="H25" s="45"/>
      <c r="I25" s="57" t="s">
        <v>96</v>
      </c>
      <c r="J25" s="44"/>
      <c r="K25" s="45"/>
      <c r="L25" s="5" t="s">
        <v>97</v>
      </c>
      <c r="M25" s="57" t="s">
        <v>31</v>
      </c>
      <c r="N25" s="45"/>
      <c r="O25" s="57" t="s">
        <v>54</v>
      </c>
      <c r="P25" s="44"/>
      <c r="Q25" s="45"/>
      <c r="R25" s="5" t="s">
        <v>33</v>
      </c>
      <c r="S25" s="5" t="s">
        <v>34</v>
      </c>
      <c r="T25" s="56"/>
      <c r="U25" s="44"/>
      <c r="V25" s="45"/>
      <c r="W25" s="54">
        <v>2805103</v>
      </c>
      <c r="X25" s="45"/>
      <c r="Y25" s="54">
        <v>210000</v>
      </c>
      <c r="Z25" s="45"/>
      <c r="AA25" s="54">
        <v>220000</v>
      </c>
      <c r="AB25" s="45"/>
      <c r="AC25" s="55"/>
      <c r="AD25" s="45"/>
      <c r="AE25" s="6">
        <v>34899</v>
      </c>
      <c r="AF25" s="54">
        <v>27000</v>
      </c>
      <c r="AG25" s="45"/>
      <c r="AH25" s="6">
        <v>42000</v>
      </c>
      <c r="AI25" s="6">
        <v>3339002</v>
      </c>
      <c r="AJ25" s="7"/>
      <c r="AK25" s="7"/>
      <c r="AL25" s="8">
        <v>30151.03</v>
      </c>
      <c r="AM25" s="8">
        <v>3339002</v>
      </c>
    </row>
    <row r="26" spans="2:39" x14ac:dyDescent="0.45">
      <c r="B26" s="4" t="s">
        <v>98</v>
      </c>
      <c r="C26" s="56" t="s">
        <v>99</v>
      </c>
      <c r="D26" s="44"/>
      <c r="E26" s="44"/>
      <c r="F26" s="44"/>
      <c r="G26" s="44"/>
      <c r="H26" s="45"/>
      <c r="I26" s="57" t="s">
        <v>100</v>
      </c>
      <c r="J26" s="44"/>
      <c r="K26" s="45"/>
      <c r="L26" s="5" t="s">
        <v>101</v>
      </c>
      <c r="M26" s="57" t="s">
        <v>31</v>
      </c>
      <c r="N26" s="45"/>
      <c r="O26" s="57" t="s">
        <v>102</v>
      </c>
      <c r="P26" s="44"/>
      <c r="Q26" s="45"/>
      <c r="R26" s="5" t="s">
        <v>33</v>
      </c>
      <c r="S26" s="5" t="s">
        <v>34</v>
      </c>
      <c r="T26" s="56"/>
      <c r="U26" s="44"/>
      <c r="V26" s="45"/>
      <c r="W26" s="54">
        <v>2805103</v>
      </c>
      <c r="X26" s="45"/>
      <c r="Y26" s="54">
        <v>230000</v>
      </c>
      <c r="Z26" s="45"/>
      <c r="AA26" s="54">
        <v>240000</v>
      </c>
      <c r="AB26" s="45"/>
      <c r="AC26" s="54">
        <v>432250</v>
      </c>
      <c r="AD26" s="45"/>
      <c r="AE26" s="6">
        <v>34899</v>
      </c>
      <c r="AF26" s="54">
        <v>21000</v>
      </c>
      <c r="AG26" s="45"/>
      <c r="AH26" s="6">
        <v>42000</v>
      </c>
      <c r="AI26" s="6">
        <v>3805252</v>
      </c>
      <c r="AJ26" s="7"/>
      <c r="AK26" s="7"/>
      <c r="AL26" s="8">
        <v>30351.03</v>
      </c>
      <c r="AM26" s="8">
        <v>3805252</v>
      </c>
    </row>
    <row r="27" spans="2:39" x14ac:dyDescent="0.45">
      <c r="B27" s="4" t="s">
        <v>103</v>
      </c>
      <c r="C27" s="56" t="s">
        <v>104</v>
      </c>
      <c r="D27" s="44"/>
      <c r="E27" s="44"/>
      <c r="F27" s="44"/>
      <c r="G27" s="44"/>
      <c r="H27" s="45"/>
      <c r="I27" s="57" t="s">
        <v>105</v>
      </c>
      <c r="J27" s="44"/>
      <c r="K27" s="45"/>
      <c r="L27" s="5" t="s">
        <v>106</v>
      </c>
      <c r="M27" s="57" t="s">
        <v>31</v>
      </c>
      <c r="N27" s="45"/>
      <c r="O27" s="57" t="s">
        <v>75</v>
      </c>
      <c r="P27" s="44"/>
      <c r="Q27" s="45"/>
      <c r="R27" s="5" t="s">
        <v>33</v>
      </c>
      <c r="S27" s="5" t="s">
        <v>34</v>
      </c>
      <c r="T27" s="56"/>
      <c r="U27" s="44"/>
      <c r="V27" s="45"/>
      <c r="W27" s="54">
        <v>2932608</v>
      </c>
      <c r="X27" s="45"/>
      <c r="Y27" s="54">
        <v>220000</v>
      </c>
      <c r="Z27" s="45"/>
      <c r="AA27" s="54">
        <v>230000</v>
      </c>
      <c r="AB27" s="45"/>
      <c r="AC27" s="55"/>
      <c r="AD27" s="45"/>
      <c r="AE27" s="6">
        <v>34899</v>
      </c>
      <c r="AF27" s="54">
        <v>27000</v>
      </c>
      <c r="AG27" s="45"/>
      <c r="AH27" s="6">
        <v>42000</v>
      </c>
      <c r="AI27" s="6">
        <v>3486507</v>
      </c>
      <c r="AJ27" s="7"/>
      <c r="AK27" s="7"/>
      <c r="AL27" s="8">
        <v>31526.080000000002</v>
      </c>
      <c r="AM27" s="8">
        <v>3486507</v>
      </c>
    </row>
    <row r="28" spans="2:39" x14ac:dyDescent="0.45">
      <c r="B28" s="4" t="s">
        <v>107</v>
      </c>
      <c r="C28" s="56" t="s">
        <v>108</v>
      </c>
      <c r="D28" s="44"/>
      <c r="E28" s="44"/>
      <c r="F28" s="44"/>
      <c r="G28" s="44"/>
      <c r="H28" s="45"/>
      <c r="I28" s="57" t="s">
        <v>109</v>
      </c>
      <c r="J28" s="44"/>
      <c r="K28" s="45"/>
      <c r="L28" s="5" t="s">
        <v>110</v>
      </c>
      <c r="M28" s="57" t="s">
        <v>31</v>
      </c>
      <c r="N28" s="45"/>
      <c r="O28" s="57" t="s">
        <v>40</v>
      </c>
      <c r="P28" s="44"/>
      <c r="Q28" s="45"/>
      <c r="R28" s="5" t="s">
        <v>33</v>
      </c>
      <c r="S28" s="5" t="s">
        <v>49</v>
      </c>
      <c r="T28" s="56"/>
      <c r="U28" s="44"/>
      <c r="V28" s="45"/>
      <c r="W28" s="54">
        <v>2805103</v>
      </c>
      <c r="X28" s="45"/>
      <c r="Y28" s="54">
        <v>210000</v>
      </c>
      <c r="Z28" s="45"/>
      <c r="AA28" s="54">
        <v>220000</v>
      </c>
      <c r="AB28" s="45"/>
      <c r="AC28" s="54">
        <v>271216</v>
      </c>
      <c r="AD28" s="45"/>
      <c r="AE28" s="6">
        <v>34899</v>
      </c>
      <c r="AF28" s="54">
        <v>24000</v>
      </c>
      <c r="AG28" s="45"/>
      <c r="AH28" s="6">
        <v>42000</v>
      </c>
      <c r="AI28" s="6">
        <v>3607218</v>
      </c>
      <c r="AJ28" s="7"/>
      <c r="AK28" s="7"/>
      <c r="AL28" s="8">
        <v>30151.03</v>
      </c>
      <c r="AM28" s="8">
        <v>3607218</v>
      </c>
    </row>
    <row r="29" spans="2:39" x14ac:dyDescent="0.45">
      <c r="B29" s="4" t="s">
        <v>111</v>
      </c>
      <c r="C29" s="56" t="s">
        <v>112</v>
      </c>
      <c r="D29" s="44"/>
      <c r="E29" s="44"/>
      <c r="F29" s="44"/>
      <c r="G29" s="44"/>
      <c r="H29" s="45"/>
      <c r="I29" s="57" t="s">
        <v>113</v>
      </c>
      <c r="J29" s="44"/>
      <c r="K29" s="45"/>
      <c r="L29" s="5" t="s">
        <v>114</v>
      </c>
      <c r="M29" s="57" t="s">
        <v>31</v>
      </c>
      <c r="N29" s="45"/>
      <c r="O29" s="57" t="s">
        <v>40</v>
      </c>
      <c r="P29" s="44"/>
      <c r="Q29" s="45"/>
      <c r="R29" s="5" t="s">
        <v>33</v>
      </c>
      <c r="S29" s="5" t="s">
        <v>34</v>
      </c>
      <c r="T29" s="56"/>
      <c r="U29" s="44"/>
      <c r="V29" s="45"/>
      <c r="W29" s="54">
        <v>2805103</v>
      </c>
      <c r="X29" s="45"/>
      <c r="Y29" s="54">
        <v>220000</v>
      </c>
      <c r="Z29" s="45"/>
      <c r="AA29" s="54">
        <v>220000</v>
      </c>
      <c r="AB29" s="45"/>
      <c r="AC29" s="54">
        <v>59328</v>
      </c>
      <c r="AD29" s="45"/>
      <c r="AE29" s="6">
        <v>34899</v>
      </c>
      <c r="AF29" s="54">
        <v>36000</v>
      </c>
      <c r="AG29" s="45"/>
      <c r="AH29" s="6">
        <v>42000</v>
      </c>
      <c r="AI29" s="6">
        <v>3417330</v>
      </c>
      <c r="AJ29" s="7"/>
      <c r="AK29" s="7"/>
      <c r="AL29" s="8">
        <v>30251.03</v>
      </c>
      <c r="AM29" s="8">
        <v>3417330</v>
      </c>
    </row>
    <row r="30" spans="2:39" x14ac:dyDescent="0.45">
      <c r="B30" s="4" t="s">
        <v>115</v>
      </c>
      <c r="C30" s="56" t="s">
        <v>116</v>
      </c>
      <c r="D30" s="44"/>
      <c r="E30" s="44"/>
      <c r="F30" s="44"/>
      <c r="G30" s="44"/>
      <c r="H30" s="45"/>
      <c r="I30" s="57" t="s">
        <v>117</v>
      </c>
      <c r="J30" s="44"/>
      <c r="K30" s="45"/>
      <c r="L30" s="5" t="s">
        <v>118</v>
      </c>
      <c r="M30" s="57" t="s">
        <v>31</v>
      </c>
      <c r="N30" s="45"/>
      <c r="O30" s="57" t="s">
        <v>40</v>
      </c>
      <c r="P30" s="44"/>
      <c r="Q30" s="45"/>
      <c r="R30" s="5" t="s">
        <v>33</v>
      </c>
      <c r="S30" s="5" t="s">
        <v>34</v>
      </c>
      <c r="T30" s="56"/>
      <c r="U30" s="44"/>
      <c r="V30" s="45"/>
      <c r="W30" s="54">
        <v>2805103</v>
      </c>
      <c r="X30" s="45"/>
      <c r="Y30" s="54">
        <v>210000</v>
      </c>
      <c r="Z30" s="45"/>
      <c r="AA30" s="54">
        <v>220000</v>
      </c>
      <c r="AB30" s="45"/>
      <c r="AC30" s="55"/>
      <c r="AD30" s="45"/>
      <c r="AE30" s="6">
        <v>34899</v>
      </c>
      <c r="AF30" s="54">
        <v>36000</v>
      </c>
      <c r="AG30" s="45"/>
      <c r="AH30" s="6">
        <v>42000</v>
      </c>
      <c r="AI30" s="6">
        <v>3348002</v>
      </c>
      <c r="AJ30" s="7"/>
      <c r="AK30" s="7"/>
      <c r="AL30" s="8">
        <v>30151.03</v>
      </c>
      <c r="AM30" s="8">
        <v>3348002</v>
      </c>
    </row>
    <row r="31" spans="2:39" x14ac:dyDescent="0.45">
      <c r="B31" s="4" t="s">
        <v>119</v>
      </c>
      <c r="C31" s="56" t="s">
        <v>120</v>
      </c>
      <c r="D31" s="44"/>
      <c r="E31" s="44"/>
      <c r="F31" s="44"/>
      <c r="G31" s="44"/>
      <c r="H31" s="45"/>
      <c r="I31" s="57" t="s">
        <v>121</v>
      </c>
      <c r="J31" s="44"/>
      <c r="K31" s="45"/>
      <c r="L31" s="5" t="s">
        <v>122</v>
      </c>
      <c r="M31" s="57" t="s">
        <v>31</v>
      </c>
      <c r="N31" s="45"/>
      <c r="O31" s="57" t="s">
        <v>54</v>
      </c>
      <c r="P31" s="44"/>
      <c r="Q31" s="45"/>
      <c r="R31" s="5" t="s">
        <v>33</v>
      </c>
      <c r="S31" s="5" t="s">
        <v>34</v>
      </c>
      <c r="T31" s="56"/>
      <c r="U31" s="44"/>
      <c r="V31" s="45"/>
      <c r="W31" s="54">
        <v>2932608</v>
      </c>
      <c r="X31" s="45"/>
      <c r="Y31" s="54">
        <v>220000</v>
      </c>
      <c r="Z31" s="45"/>
      <c r="AA31" s="54">
        <v>230000</v>
      </c>
      <c r="AB31" s="45"/>
      <c r="AC31" s="54">
        <v>76279</v>
      </c>
      <c r="AD31" s="45"/>
      <c r="AE31" s="6">
        <v>34899</v>
      </c>
      <c r="AF31" s="54">
        <v>36000</v>
      </c>
      <c r="AG31" s="45"/>
      <c r="AH31" s="6">
        <v>42000</v>
      </c>
      <c r="AI31" s="6">
        <v>3571786</v>
      </c>
      <c r="AJ31" s="7"/>
      <c r="AK31" s="7"/>
      <c r="AL31" s="8">
        <v>31526.080000000002</v>
      </c>
      <c r="AM31" s="8">
        <v>3571786</v>
      </c>
    </row>
    <row r="32" spans="2:39" x14ac:dyDescent="0.45">
      <c r="B32" s="4" t="s">
        <v>123</v>
      </c>
      <c r="C32" s="56" t="s">
        <v>124</v>
      </c>
      <c r="D32" s="44"/>
      <c r="E32" s="44"/>
      <c r="F32" s="44"/>
      <c r="G32" s="44"/>
      <c r="H32" s="45"/>
      <c r="I32" s="57" t="s">
        <v>125</v>
      </c>
      <c r="J32" s="44"/>
      <c r="K32" s="45"/>
      <c r="L32" s="5" t="s">
        <v>126</v>
      </c>
      <c r="M32" s="57" t="s">
        <v>31</v>
      </c>
      <c r="N32" s="45"/>
      <c r="O32" s="57" t="s">
        <v>54</v>
      </c>
      <c r="P32" s="44"/>
      <c r="Q32" s="45"/>
      <c r="R32" s="5" t="s">
        <v>33</v>
      </c>
      <c r="S32" s="5" t="s">
        <v>34</v>
      </c>
      <c r="T32" s="56"/>
      <c r="U32" s="44"/>
      <c r="V32" s="45"/>
      <c r="W32" s="54">
        <v>2805103</v>
      </c>
      <c r="X32" s="45"/>
      <c r="Y32" s="54">
        <v>220000</v>
      </c>
      <c r="Z32" s="45"/>
      <c r="AA32" s="54">
        <v>220000</v>
      </c>
      <c r="AB32" s="45"/>
      <c r="AC32" s="54">
        <v>59328</v>
      </c>
      <c r="AD32" s="45"/>
      <c r="AE32" s="6">
        <v>34899</v>
      </c>
      <c r="AF32" s="54">
        <v>36000</v>
      </c>
      <c r="AG32" s="45"/>
      <c r="AH32" s="6">
        <v>42000</v>
      </c>
      <c r="AI32" s="6">
        <v>3417330</v>
      </c>
      <c r="AJ32" s="7"/>
      <c r="AK32" s="7"/>
      <c r="AL32" s="8">
        <v>30251.03</v>
      </c>
      <c r="AM32" s="8">
        <v>3417330</v>
      </c>
    </row>
    <row r="33" spans="2:39" x14ac:dyDescent="0.45">
      <c r="B33" s="4" t="s">
        <v>127</v>
      </c>
      <c r="C33" s="56" t="s">
        <v>128</v>
      </c>
      <c r="D33" s="44"/>
      <c r="E33" s="44"/>
      <c r="F33" s="44"/>
      <c r="G33" s="44"/>
      <c r="H33" s="45"/>
      <c r="I33" s="57" t="s">
        <v>129</v>
      </c>
      <c r="J33" s="44"/>
      <c r="K33" s="45"/>
      <c r="L33" s="5" t="s">
        <v>130</v>
      </c>
      <c r="M33" s="57" t="s">
        <v>31</v>
      </c>
      <c r="N33" s="45"/>
      <c r="O33" s="57" t="s">
        <v>54</v>
      </c>
      <c r="P33" s="44"/>
      <c r="Q33" s="45"/>
      <c r="R33" s="5" t="s">
        <v>33</v>
      </c>
      <c r="S33" s="5" t="s">
        <v>34</v>
      </c>
      <c r="T33" s="56"/>
      <c r="U33" s="44"/>
      <c r="V33" s="45"/>
      <c r="W33" s="54">
        <v>2932608</v>
      </c>
      <c r="X33" s="45"/>
      <c r="Y33" s="54">
        <v>220000</v>
      </c>
      <c r="Z33" s="45"/>
      <c r="AA33" s="54">
        <v>230000</v>
      </c>
      <c r="AB33" s="45"/>
      <c r="AC33" s="55"/>
      <c r="AD33" s="45"/>
      <c r="AE33" s="6">
        <v>34899</v>
      </c>
      <c r="AF33" s="54">
        <v>27000</v>
      </c>
      <c r="AG33" s="45"/>
      <c r="AH33" s="6">
        <v>42000</v>
      </c>
      <c r="AI33" s="6">
        <v>3486507</v>
      </c>
      <c r="AJ33" s="7"/>
      <c r="AK33" s="7"/>
      <c r="AL33" s="8">
        <v>31526.080000000002</v>
      </c>
      <c r="AM33" s="8">
        <v>3486507</v>
      </c>
    </row>
    <row r="34" spans="2:39" x14ac:dyDescent="0.45">
      <c r="B34" s="4" t="s">
        <v>131</v>
      </c>
      <c r="C34" s="56" t="s">
        <v>132</v>
      </c>
      <c r="D34" s="44"/>
      <c r="E34" s="44"/>
      <c r="F34" s="44"/>
      <c r="G34" s="44"/>
      <c r="H34" s="45"/>
      <c r="I34" s="57" t="s">
        <v>133</v>
      </c>
      <c r="J34" s="44"/>
      <c r="K34" s="45"/>
      <c r="L34" s="5" t="s">
        <v>134</v>
      </c>
      <c r="M34" s="57" t="s">
        <v>31</v>
      </c>
      <c r="N34" s="45"/>
      <c r="O34" s="57" t="s">
        <v>40</v>
      </c>
      <c r="P34" s="44"/>
      <c r="Q34" s="45"/>
      <c r="R34" s="5" t="s">
        <v>33</v>
      </c>
      <c r="S34" s="5" t="s">
        <v>34</v>
      </c>
      <c r="T34" s="56"/>
      <c r="U34" s="44"/>
      <c r="V34" s="45"/>
      <c r="W34" s="54">
        <v>2932608</v>
      </c>
      <c r="X34" s="45"/>
      <c r="Y34" s="54">
        <v>220000</v>
      </c>
      <c r="Z34" s="45"/>
      <c r="AA34" s="54">
        <v>240000</v>
      </c>
      <c r="AB34" s="45"/>
      <c r="AC34" s="54">
        <v>127132</v>
      </c>
      <c r="AD34" s="45"/>
      <c r="AE34" s="6">
        <v>34899</v>
      </c>
      <c r="AF34" s="54">
        <v>27000</v>
      </c>
      <c r="AG34" s="45"/>
      <c r="AH34" s="6">
        <v>42000</v>
      </c>
      <c r="AI34" s="6">
        <v>3623639</v>
      </c>
      <c r="AJ34" s="7"/>
      <c r="AK34" s="7"/>
      <c r="AL34" s="8">
        <v>31526.080000000002</v>
      </c>
      <c r="AM34" s="8">
        <v>3623639</v>
      </c>
    </row>
    <row r="35" spans="2:39" x14ac:dyDescent="0.45">
      <c r="B35" s="4" t="s">
        <v>135</v>
      </c>
      <c r="C35" s="56" t="s">
        <v>136</v>
      </c>
      <c r="D35" s="44"/>
      <c r="E35" s="44"/>
      <c r="F35" s="44"/>
      <c r="G35" s="44"/>
      <c r="H35" s="45"/>
      <c r="I35" s="57" t="s">
        <v>137</v>
      </c>
      <c r="J35" s="44"/>
      <c r="K35" s="45"/>
      <c r="L35" s="5" t="s">
        <v>138</v>
      </c>
      <c r="M35" s="57" t="s">
        <v>31</v>
      </c>
      <c r="N35" s="45"/>
      <c r="O35" s="57" t="s">
        <v>40</v>
      </c>
      <c r="P35" s="44"/>
      <c r="Q35" s="45"/>
      <c r="R35" s="5" t="s">
        <v>33</v>
      </c>
      <c r="S35" s="5" t="s">
        <v>34</v>
      </c>
      <c r="T35" s="56"/>
      <c r="U35" s="44"/>
      <c r="V35" s="45"/>
      <c r="W35" s="54">
        <v>2805103</v>
      </c>
      <c r="X35" s="45"/>
      <c r="Y35" s="54">
        <v>220000</v>
      </c>
      <c r="Z35" s="45"/>
      <c r="AA35" s="54">
        <v>230000</v>
      </c>
      <c r="AB35" s="45"/>
      <c r="AC35" s="54">
        <v>262740</v>
      </c>
      <c r="AD35" s="45"/>
      <c r="AE35" s="6">
        <v>34899</v>
      </c>
      <c r="AF35" s="54">
        <v>27000</v>
      </c>
      <c r="AG35" s="45"/>
      <c r="AH35" s="6">
        <v>42000</v>
      </c>
      <c r="AI35" s="6">
        <v>3621742</v>
      </c>
      <c r="AJ35" s="7"/>
      <c r="AK35" s="7"/>
      <c r="AL35" s="8">
        <v>30251.03</v>
      </c>
      <c r="AM35" s="8">
        <v>3621742</v>
      </c>
    </row>
    <row r="36" spans="2:39" x14ac:dyDescent="0.45">
      <c r="B36" s="4" t="s">
        <v>139</v>
      </c>
      <c r="C36" s="56" t="s">
        <v>140</v>
      </c>
      <c r="D36" s="44"/>
      <c r="E36" s="44"/>
      <c r="F36" s="44"/>
      <c r="G36" s="44"/>
      <c r="H36" s="45"/>
      <c r="I36" s="57" t="s">
        <v>141</v>
      </c>
      <c r="J36" s="44"/>
      <c r="K36" s="45"/>
      <c r="L36" s="5" t="s">
        <v>142</v>
      </c>
      <c r="M36" s="57" t="s">
        <v>143</v>
      </c>
      <c r="N36" s="45"/>
      <c r="O36" s="57" t="s">
        <v>144</v>
      </c>
      <c r="P36" s="44"/>
      <c r="Q36" s="45"/>
      <c r="R36" s="5" t="s">
        <v>33</v>
      </c>
      <c r="S36" s="5" t="s">
        <v>49</v>
      </c>
      <c r="T36" s="56"/>
      <c r="U36" s="44"/>
      <c r="V36" s="45"/>
      <c r="W36" s="54">
        <v>2295084</v>
      </c>
      <c r="X36" s="45"/>
      <c r="Y36" s="54">
        <v>200000</v>
      </c>
      <c r="Z36" s="45"/>
      <c r="AA36" s="54">
        <v>180000</v>
      </c>
      <c r="AB36" s="45"/>
      <c r="AC36" s="55"/>
      <c r="AD36" s="45"/>
      <c r="AE36" s="6">
        <v>34899</v>
      </c>
      <c r="AF36" s="54">
        <v>27000</v>
      </c>
      <c r="AG36" s="45"/>
      <c r="AH36" s="6">
        <v>42000</v>
      </c>
      <c r="AI36" s="6">
        <v>2778983</v>
      </c>
      <c r="AJ36" s="7"/>
      <c r="AK36" s="7"/>
      <c r="AL36" s="8">
        <v>24950.84</v>
      </c>
      <c r="AM36" s="8">
        <v>2778983</v>
      </c>
    </row>
    <row r="37" spans="2:39" x14ac:dyDescent="0.45">
      <c r="B37" s="4" t="s">
        <v>145</v>
      </c>
      <c r="C37" s="56" t="s">
        <v>146</v>
      </c>
      <c r="D37" s="44"/>
      <c r="E37" s="44"/>
      <c r="F37" s="44"/>
      <c r="G37" s="44"/>
      <c r="H37" s="45"/>
      <c r="I37" s="57" t="s">
        <v>147</v>
      </c>
      <c r="J37" s="44"/>
      <c r="K37" s="45"/>
      <c r="L37" s="5" t="s">
        <v>148</v>
      </c>
      <c r="M37" s="57" t="s">
        <v>31</v>
      </c>
      <c r="N37" s="45"/>
      <c r="O37" s="57" t="s">
        <v>40</v>
      </c>
      <c r="P37" s="44"/>
      <c r="Q37" s="45"/>
      <c r="R37" s="5" t="s">
        <v>33</v>
      </c>
      <c r="S37" s="5" t="s">
        <v>34</v>
      </c>
      <c r="T37" s="56"/>
      <c r="U37" s="44"/>
      <c r="V37" s="45"/>
      <c r="W37" s="54">
        <v>2932608</v>
      </c>
      <c r="X37" s="45"/>
      <c r="Y37" s="54">
        <v>220000</v>
      </c>
      <c r="Z37" s="45"/>
      <c r="AA37" s="54">
        <v>230000</v>
      </c>
      <c r="AB37" s="45"/>
      <c r="AC37" s="55"/>
      <c r="AD37" s="45"/>
      <c r="AE37" s="6">
        <v>34899</v>
      </c>
      <c r="AF37" s="54">
        <v>36000</v>
      </c>
      <c r="AG37" s="45"/>
      <c r="AH37" s="6">
        <v>42000</v>
      </c>
      <c r="AI37" s="6">
        <v>3495507</v>
      </c>
      <c r="AJ37" s="7"/>
      <c r="AK37" s="7"/>
      <c r="AL37" s="8">
        <v>31526.080000000002</v>
      </c>
      <c r="AM37" s="8">
        <v>3495507</v>
      </c>
    </row>
    <row r="38" spans="2:39" x14ac:dyDescent="0.45">
      <c r="B38" s="4" t="s">
        <v>149</v>
      </c>
      <c r="C38" s="56" t="s">
        <v>150</v>
      </c>
      <c r="D38" s="44"/>
      <c r="E38" s="44"/>
      <c r="F38" s="44"/>
      <c r="G38" s="44"/>
      <c r="H38" s="45"/>
      <c r="I38" s="57" t="s">
        <v>151</v>
      </c>
      <c r="J38" s="44"/>
      <c r="K38" s="45"/>
      <c r="L38" s="5" t="s">
        <v>152</v>
      </c>
      <c r="M38" s="57" t="s">
        <v>31</v>
      </c>
      <c r="N38" s="45"/>
      <c r="O38" s="57" t="s">
        <v>54</v>
      </c>
      <c r="P38" s="44"/>
      <c r="Q38" s="45"/>
      <c r="R38" s="5" t="s">
        <v>33</v>
      </c>
      <c r="S38" s="5" t="s">
        <v>34</v>
      </c>
      <c r="T38" s="56"/>
      <c r="U38" s="44"/>
      <c r="V38" s="45"/>
      <c r="W38" s="54">
        <v>2932608</v>
      </c>
      <c r="X38" s="45"/>
      <c r="Y38" s="54">
        <v>220000</v>
      </c>
      <c r="Z38" s="45"/>
      <c r="AA38" s="54">
        <v>230000</v>
      </c>
      <c r="AB38" s="45"/>
      <c r="AC38" s="55"/>
      <c r="AD38" s="45"/>
      <c r="AE38" s="6">
        <v>34899</v>
      </c>
      <c r="AF38" s="54">
        <v>27000</v>
      </c>
      <c r="AG38" s="45"/>
      <c r="AH38" s="6">
        <v>42000</v>
      </c>
      <c r="AI38" s="6">
        <v>3486507</v>
      </c>
      <c r="AJ38" s="7"/>
      <c r="AK38" s="7"/>
      <c r="AL38" s="8">
        <v>31526.080000000002</v>
      </c>
      <c r="AM38" s="8">
        <v>3486507</v>
      </c>
    </row>
    <row r="39" spans="2:39" x14ac:dyDescent="0.45">
      <c r="B39" s="4" t="s">
        <v>153</v>
      </c>
      <c r="C39" s="56" t="s">
        <v>154</v>
      </c>
      <c r="D39" s="44"/>
      <c r="E39" s="44"/>
      <c r="F39" s="44"/>
      <c r="G39" s="44"/>
      <c r="H39" s="45"/>
      <c r="I39" s="57" t="s">
        <v>155</v>
      </c>
      <c r="J39" s="44"/>
      <c r="K39" s="45"/>
      <c r="L39" s="5" t="s">
        <v>156</v>
      </c>
      <c r="M39" s="57" t="s">
        <v>31</v>
      </c>
      <c r="N39" s="45"/>
      <c r="O39" s="57" t="s">
        <v>54</v>
      </c>
      <c r="P39" s="44"/>
      <c r="Q39" s="45"/>
      <c r="R39" s="5" t="s">
        <v>33</v>
      </c>
      <c r="S39" s="5" t="s">
        <v>34</v>
      </c>
      <c r="T39" s="56"/>
      <c r="U39" s="44"/>
      <c r="V39" s="45"/>
      <c r="W39" s="54">
        <v>2805103</v>
      </c>
      <c r="X39" s="45"/>
      <c r="Y39" s="54">
        <v>210000</v>
      </c>
      <c r="Z39" s="45"/>
      <c r="AA39" s="54">
        <v>220000</v>
      </c>
      <c r="AB39" s="45"/>
      <c r="AC39" s="54">
        <v>76279</v>
      </c>
      <c r="AD39" s="45"/>
      <c r="AE39" s="6">
        <v>34899</v>
      </c>
      <c r="AF39" s="54">
        <v>27000</v>
      </c>
      <c r="AG39" s="45"/>
      <c r="AH39" s="6">
        <v>42000</v>
      </c>
      <c r="AI39" s="6">
        <v>3415281</v>
      </c>
      <c r="AJ39" s="7"/>
      <c r="AK39" s="7"/>
      <c r="AL39" s="8">
        <v>30151.03</v>
      </c>
      <c r="AM39" s="8">
        <v>3415281</v>
      </c>
    </row>
    <row r="40" spans="2:39" x14ac:dyDescent="0.45">
      <c r="B40" s="4" t="s">
        <v>157</v>
      </c>
      <c r="C40" s="56" t="s">
        <v>158</v>
      </c>
      <c r="D40" s="44"/>
      <c r="E40" s="44"/>
      <c r="F40" s="44"/>
      <c r="G40" s="44"/>
      <c r="H40" s="45"/>
      <c r="I40" s="57" t="s">
        <v>159</v>
      </c>
      <c r="J40" s="44"/>
      <c r="K40" s="45"/>
      <c r="L40" s="5" t="s">
        <v>160</v>
      </c>
      <c r="M40" s="57" t="s">
        <v>31</v>
      </c>
      <c r="N40" s="45"/>
      <c r="O40" s="57" t="s">
        <v>161</v>
      </c>
      <c r="P40" s="44"/>
      <c r="Q40" s="45"/>
      <c r="R40" s="5" t="s">
        <v>33</v>
      </c>
      <c r="S40" s="5" t="s">
        <v>34</v>
      </c>
      <c r="T40" s="56"/>
      <c r="U40" s="44"/>
      <c r="V40" s="45"/>
      <c r="W40" s="54">
        <v>2932608</v>
      </c>
      <c r="X40" s="45"/>
      <c r="Y40" s="54">
        <v>230000</v>
      </c>
      <c r="Z40" s="45"/>
      <c r="AA40" s="54">
        <v>240000</v>
      </c>
      <c r="AB40" s="45"/>
      <c r="AC40" s="54">
        <v>169510</v>
      </c>
      <c r="AD40" s="45"/>
      <c r="AE40" s="6">
        <v>34899</v>
      </c>
      <c r="AF40" s="54">
        <v>27000</v>
      </c>
      <c r="AG40" s="45"/>
      <c r="AH40" s="6">
        <v>42000</v>
      </c>
      <c r="AI40" s="6">
        <v>3676017</v>
      </c>
      <c r="AJ40" s="7"/>
      <c r="AK40" s="7"/>
      <c r="AL40" s="8">
        <v>31626.080000000002</v>
      </c>
      <c r="AM40" s="8">
        <v>3676017</v>
      </c>
    </row>
    <row r="41" spans="2:39" x14ac:dyDescent="0.45">
      <c r="B41" s="4" t="s">
        <v>162</v>
      </c>
      <c r="C41" s="56" t="s">
        <v>163</v>
      </c>
      <c r="D41" s="44"/>
      <c r="E41" s="44"/>
      <c r="F41" s="44"/>
      <c r="G41" s="44"/>
      <c r="H41" s="45"/>
      <c r="I41" s="57" t="s">
        <v>164</v>
      </c>
      <c r="J41" s="44"/>
      <c r="K41" s="45"/>
      <c r="L41" s="5" t="s">
        <v>165</v>
      </c>
      <c r="M41" s="57" t="s">
        <v>31</v>
      </c>
      <c r="N41" s="45"/>
      <c r="O41" s="57" t="s">
        <v>166</v>
      </c>
      <c r="P41" s="44"/>
      <c r="Q41" s="45"/>
      <c r="R41" s="5" t="s">
        <v>33</v>
      </c>
      <c r="S41" s="5" t="s">
        <v>34</v>
      </c>
      <c r="T41" s="56"/>
      <c r="U41" s="44"/>
      <c r="V41" s="45"/>
      <c r="W41" s="54">
        <v>2805103</v>
      </c>
      <c r="X41" s="45"/>
      <c r="Y41" s="54">
        <v>190000</v>
      </c>
      <c r="Z41" s="45"/>
      <c r="AA41" s="54">
        <v>220000</v>
      </c>
      <c r="AB41" s="45"/>
      <c r="AC41" s="55"/>
      <c r="AD41" s="45"/>
      <c r="AE41" s="6">
        <v>34899</v>
      </c>
      <c r="AF41" s="55"/>
      <c r="AG41" s="45"/>
      <c r="AH41" s="6">
        <v>42000</v>
      </c>
      <c r="AI41" s="6">
        <v>3292002</v>
      </c>
      <c r="AJ41" s="7"/>
      <c r="AK41" s="7"/>
      <c r="AL41" s="8">
        <v>29951.03</v>
      </c>
      <c r="AM41" s="8">
        <v>3292002</v>
      </c>
    </row>
    <row r="42" spans="2:39" x14ac:dyDescent="0.45">
      <c r="B42" s="4" t="s">
        <v>167</v>
      </c>
      <c r="C42" s="56" t="s">
        <v>168</v>
      </c>
      <c r="D42" s="44"/>
      <c r="E42" s="44"/>
      <c r="F42" s="44"/>
      <c r="G42" s="44"/>
      <c r="H42" s="45"/>
      <c r="I42" s="57" t="s">
        <v>169</v>
      </c>
      <c r="J42" s="44"/>
      <c r="K42" s="45"/>
      <c r="L42" s="5" t="s">
        <v>170</v>
      </c>
      <c r="M42" s="57" t="s">
        <v>31</v>
      </c>
      <c r="N42" s="45"/>
      <c r="O42" s="57" t="s">
        <v>171</v>
      </c>
      <c r="P42" s="44"/>
      <c r="Q42" s="45"/>
      <c r="R42" s="5" t="s">
        <v>33</v>
      </c>
      <c r="S42" s="5" t="s">
        <v>49</v>
      </c>
      <c r="T42" s="56"/>
      <c r="U42" s="44"/>
      <c r="V42" s="45"/>
      <c r="W42" s="54">
        <v>2677598</v>
      </c>
      <c r="X42" s="45"/>
      <c r="Y42" s="54">
        <v>180000</v>
      </c>
      <c r="Z42" s="45"/>
      <c r="AA42" s="54">
        <v>210000</v>
      </c>
      <c r="AB42" s="45"/>
      <c r="AC42" s="55"/>
      <c r="AD42" s="45"/>
      <c r="AE42" s="6">
        <v>34899</v>
      </c>
      <c r="AF42" s="54">
        <v>18000</v>
      </c>
      <c r="AG42" s="45"/>
      <c r="AH42" s="6">
        <v>42000</v>
      </c>
      <c r="AI42" s="6">
        <v>3162497</v>
      </c>
      <c r="AJ42" s="7"/>
      <c r="AK42" s="7"/>
      <c r="AL42" s="8">
        <v>28575.98</v>
      </c>
      <c r="AM42" s="8">
        <v>3162497</v>
      </c>
    </row>
    <row r="43" spans="2:39" x14ac:dyDescent="0.45">
      <c r="B43" s="4" t="s">
        <v>172</v>
      </c>
      <c r="C43" s="56" t="s">
        <v>173</v>
      </c>
      <c r="D43" s="44"/>
      <c r="E43" s="44"/>
      <c r="F43" s="44"/>
      <c r="G43" s="44"/>
      <c r="H43" s="45"/>
      <c r="I43" s="57" t="s">
        <v>174</v>
      </c>
      <c r="J43" s="44"/>
      <c r="K43" s="45"/>
      <c r="L43" s="5" t="s">
        <v>175</v>
      </c>
      <c r="M43" s="57" t="s">
        <v>31</v>
      </c>
      <c r="N43" s="45"/>
      <c r="O43" s="57" t="s">
        <v>80</v>
      </c>
      <c r="P43" s="44"/>
      <c r="Q43" s="45"/>
      <c r="R43" s="5" t="s">
        <v>33</v>
      </c>
      <c r="S43" s="5" t="s">
        <v>34</v>
      </c>
      <c r="T43" s="56"/>
      <c r="U43" s="44"/>
      <c r="V43" s="45"/>
      <c r="W43" s="54">
        <v>2167579</v>
      </c>
      <c r="X43" s="45"/>
      <c r="Y43" s="54">
        <v>140000</v>
      </c>
      <c r="Z43" s="45"/>
      <c r="AA43" s="54">
        <v>170000</v>
      </c>
      <c r="AB43" s="45"/>
      <c r="AC43" s="55"/>
      <c r="AD43" s="45"/>
      <c r="AE43" s="6">
        <v>34899</v>
      </c>
      <c r="AF43" s="54">
        <v>18000</v>
      </c>
      <c r="AG43" s="45"/>
      <c r="AH43" s="6">
        <v>42000</v>
      </c>
      <c r="AI43" s="6">
        <v>2572478</v>
      </c>
      <c r="AJ43" s="7"/>
      <c r="AK43" s="7"/>
      <c r="AL43" s="8">
        <v>23075.79</v>
      </c>
      <c r="AM43" s="8">
        <v>2572478</v>
      </c>
    </row>
    <row r="44" spans="2:39" x14ac:dyDescent="0.45">
      <c r="B44" s="4" t="s">
        <v>176</v>
      </c>
      <c r="C44" s="56" t="s">
        <v>177</v>
      </c>
      <c r="D44" s="44"/>
      <c r="E44" s="44"/>
      <c r="F44" s="44"/>
      <c r="G44" s="44"/>
      <c r="H44" s="45"/>
      <c r="I44" s="57" t="s">
        <v>178</v>
      </c>
      <c r="J44" s="44"/>
      <c r="K44" s="45"/>
      <c r="L44" s="5" t="s">
        <v>179</v>
      </c>
      <c r="M44" s="57" t="s">
        <v>31</v>
      </c>
      <c r="N44" s="45"/>
      <c r="O44" s="57" t="s">
        <v>54</v>
      </c>
      <c r="P44" s="44"/>
      <c r="Q44" s="45"/>
      <c r="R44" s="5" t="s">
        <v>33</v>
      </c>
      <c r="S44" s="5" t="s">
        <v>34</v>
      </c>
      <c r="T44" s="56"/>
      <c r="U44" s="44"/>
      <c r="V44" s="45"/>
      <c r="W44" s="54">
        <v>1657561</v>
      </c>
      <c r="X44" s="45"/>
      <c r="Y44" s="54">
        <v>120000</v>
      </c>
      <c r="Z44" s="45"/>
      <c r="AA44" s="54">
        <v>130000</v>
      </c>
      <c r="AB44" s="45"/>
      <c r="AC44" s="55"/>
      <c r="AD44" s="45"/>
      <c r="AE44" s="6">
        <v>34899</v>
      </c>
      <c r="AF44" s="54">
        <v>18000</v>
      </c>
      <c r="AG44" s="45"/>
      <c r="AH44" s="6">
        <v>42000</v>
      </c>
      <c r="AI44" s="6">
        <v>2002460</v>
      </c>
      <c r="AJ44" s="7"/>
      <c r="AK44" s="7"/>
      <c r="AL44" s="8">
        <v>17775.61</v>
      </c>
      <c r="AM44" s="8">
        <v>2002460</v>
      </c>
    </row>
    <row r="45" spans="2:39" x14ac:dyDescent="0.45">
      <c r="B45" s="4" t="s">
        <v>180</v>
      </c>
      <c r="C45" s="56" t="s">
        <v>181</v>
      </c>
      <c r="D45" s="44"/>
      <c r="E45" s="44"/>
      <c r="F45" s="44"/>
      <c r="G45" s="44"/>
      <c r="H45" s="45"/>
      <c r="I45" s="57" t="s">
        <v>182</v>
      </c>
      <c r="J45" s="44"/>
      <c r="K45" s="45"/>
      <c r="L45" s="5" t="s">
        <v>183</v>
      </c>
      <c r="M45" s="57" t="s">
        <v>143</v>
      </c>
      <c r="N45" s="45"/>
      <c r="O45" s="57" t="s">
        <v>184</v>
      </c>
      <c r="P45" s="44"/>
      <c r="Q45" s="45"/>
      <c r="R45" s="5" t="s">
        <v>33</v>
      </c>
      <c r="S45" s="5" t="s">
        <v>34</v>
      </c>
      <c r="T45" s="56"/>
      <c r="U45" s="44"/>
      <c r="V45" s="45"/>
      <c r="W45" s="54">
        <v>1785065</v>
      </c>
      <c r="X45" s="45"/>
      <c r="Y45" s="54">
        <v>120000</v>
      </c>
      <c r="Z45" s="45"/>
      <c r="AA45" s="54">
        <v>140000</v>
      </c>
      <c r="AB45" s="45"/>
      <c r="AC45" s="54">
        <v>93230</v>
      </c>
      <c r="AD45" s="45"/>
      <c r="AE45" s="6">
        <v>34899</v>
      </c>
      <c r="AF45" s="55"/>
      <c r="AG45" s="45"/>
      <c r="AH45" s="6">
        <v>42000</v>
      </c>
      <c r="AI45" s="6">
        <v>2215194</v>
      </c>
      <c r="AJ45" s="7"/>
      <c r="AK45" s="7"/>
      <c r="AL45" s="8">
        <v>19050.650000000001</v>
      </c>
      <c r="AM45" s="8">
        <v>2215194</v>
      </c>
    </row>
    <row r="46" spans="2:39" x14ac:dyDescent="0.45">
      <c r="B46" s="4" t="s">
        <v>185</v>
      </c>
      <c r="C46" s="56" t="s">
        <v>186</v>
      </c>
      <c r="D46" s="44"/>
      <c r="E46" s="44"/>
      <c r="F46" s="44"/>
      <c r="G46" s="44"/>
      <c r="H46" s="45"/>
      <c r="I46" s="57" t="s">
        <v>187</v>
      </c>
      <c r="J46" s="44"/>
      <c r="K46" s="45"/>
      <c r="L46" s="5" t="s">
        <v>188</v>
      </c>
      <c r="M46" s="57" t="s">
        <v>31</v>
      </c>
      <c r="N46" s="45"/>
      <c r="O46" s="57" t="s">
        <v>54</v>
      </c>
      <c r="P46" s="44"/>
      <c r="Q46" s="45"/>
      <c r="R46" s="5" t="s">
        <v>33</v>
      </c>
      <c r="S46" s="5" t="s">
        <v>34</v>
      </c>
      <c r="T46" s="56"/>
      <c r="U46" s="44"/>
      <c r="V46" s="45"/>
      <c r="W46" s="54">
        <v>1785065</v>
      </c>
      <c r="X46" s="45"/>
      <c r="Y46" s="54">
        <v>110000</v>
      </c>
      <c r="Z46" s="45"/>
      <c r="AA46" s="54">
        <v>140000</v>
      </c>
      <c r="AB46" s="45"/>
      <c r="AC46" s="55"/>
      <c r="AD46" s="45"/>
      <c r="AE46" s="6">
        <v>34899</v>
      </c>
      <c r="AF46" s="54">
        <v>18000</v>
      </c>
      <c r="AG46" s="45"/>
      <c r="AH46" s="6">
        <v>42000</v>
      </c>
      <c r="AI46" s="6">
        <v>2129964</v>
      </c>
      <c r="AJ46" s="7"/>
      <c r="AK46" s="7"/>
      <c r="AL46" s="8">
        <v>18950.650000000001</v>
      </c>
      <c r="AM46" s="8">
        <v>2129964</v>
      </c>
    </row>
    <row r="47" spans="2:39" x14ac:dyDescent="0.45">
      <c r="B47" s="4" t="s">
        <v>189</v>
      </c>
      <c r="C47" s="56" t="s">
        <v>190</v>
      </c>
      <c r="D47" s="44"/>
      <c r="E47" s="44"/>
      <c r="F47" s="44"/>
      <c r="G47" s="44"/>
      <c r="H47" s="45"/>
      <c r="I47" s="57" t="s">
        <v>191</v>
      </c>
      <c r="J47" s="44"/>
      <c r="K47" s="45"/>
      <c r="L47" s="5" t="s">
        <v>192</v>
      </c>
      <c r="M47" s="57" t="s">
        <v>31</v>
      </c>
      <c r="N47" s="45"/>
      <c r="O47" s="57" t="s">
        <v>54</v>
      </c>
      <c r="P47" s="44"/>
      <c r="Q47" s="45"/>
      <c r="R47" s="5" t="s">
        <v>33</v>
      </c>
      <c r="S47" s="5" t="s">
        <v>34</v>
      </c>
      <c r="T47" s="56"/>
      <c r="U47" s="44"/>
      <c r="V47" s="45"/>
      <c r="W47" s="54">
        <v>1912570</v>
      </c>
      <c r="X47" s="45"/>
      <c r="Y47" s="54">
        <v>120000</v>
      </c>
      <c r="Z47" s="45"/>
      <c r="AA47" s="54">
        <v>150000</v>
      </c>
      <c r="AB47" s="45"/>
      <c r="AC47" s="55"/>
      <c r="AD47" s="45"/>
      <c r="AE47" s="6">
        <v>34899</v>
      </c>
      <c r="AF47" s="54">
        <v>15000</v>
      </c>
      <c r="AG47" s="45"/>
      <c r="AH47" s="6">
        <v>42000</v>
      </c>
      <c r="AI47" s="6">
        <v>2274469</v>
      </c>
      <c r="AJ47" s="7"/>
      <c r="AK47" s="7"/>
      <c r="AL47" s="8">
        <v>20325.7</v>
      </c>
      <c r="AM47" s="8">
        <v>2274469</v>
      </c>
    </row>
    <row r="48" spans="2:39" x14ac:dyDescent="0.45">
      <c r="B48" s="4" t="s">
        <v>193</v>
      </c>
      <c r="C48" s="56" t="s">
        <v>194</v>
      </c>
      <c r="D48" s="44"/>
      <c r="E48" s="44"/>
      <c r="F48" s="44"/>
      <c r="G48" s="44"/>
      <c r="H48" s="45"/>
      <c r="I48" s="57" t="s">
        <v>195</v>
      </c>
      <c r="J48" s="44"/>
      <c r="K48" s="45"/>
      <c r="L48" s="5" t="s">
        <v>196</v>
      </c>
      <c r="M48" s="57" t="s">
        <v>31</v>
      </c>
      <c r="N48" s="45"/>
      <c r="O48" s="57" t="s">
        <v>80</v>
      </c>
      <c r="P48" s="44"/>
      <c r="Q48" s="45"/>
      <c r="R48" s="5" t="s">
        <v>33</v>
      </c>
      <c r="S48" s="5" t="s">
        <v>34</v>
      </c>
      <c r="T48" s="56"/>
      <c r="U48" s="44"/>
      <c r="V48" s="45"/>
      <c r="W48" s="54">
        <v>1785065</v>
      </c>
      <c r="X48" s="45"/>
      <c r="Y48" s="54">
        <v>110000</v>
      </c>
      <c r="Z48" s="45"/>
      <c r="AA48" s="54">
        <v>140000</v>
      </c>
      <c r="AB48" s="45"/>
      <c r="AC48" s="55"/>
      <c r="AD48" s="45"/>
      <c r="AE48" s="6">
        <v>34899</v>
      </c>
      <c r="AF48" s="54">
        <v>9000</v>
      </c>
      <c r="AG48" s="45"/>
      <c r="AH48" s="6">
        <v>42000</v>
      </c>
      <c r="AI48" s="6">
        <v>2120964</v>
      </c>
      <c r="AJ48" s="7"/>
      <c r="AK48" s="7"/>
      <c r="AL48" s="8">
        <v>18950.650000000001</v>
      </c>
      <c r="AM48" s="8">
        <v>2120964</v>
      </c>
    </row>
    <row r="49" spans="2:39" x14ac:dyDescent="0.45">
      <c r="B49" s="4" t="s">
        <v>197</v>
      </c>
      <c r="C49" s="56" t="s">
        <v>198</v>
      </c>
      <c r="D49" s="44"/>
      <c r="E49" s="44"/>
      <c r="F49" s="44"/>
      <c r="G49" s="44"/>
      <c r="H49" s="45"/>
      <c r="I49" s="57" t="s">
        <v>199</v>
      </c>
      <c r="J49" s="44"/>
      <c r="K49" s="45"/>
      <c r="L49" s="5" t="s">
        <v>200</v>
      </c>
      <c r="M49" s="57" t="s">
        <v>31</v>
      </c>
      <c r="N49" s="45"/>
      <c r="O49" s="57" t="s">
        <v>54</v>
      </c>
      <c r="P49" s="44"/>
      <c r="Q49" s="45"/>
      <c r="R49" s="5" t="s">
        <v>33</v>
      </c>
      <c r="S49" s="5" t="s">
        <v>34</v>
      </c>
      <c r="T49" s="56"/>
      <c r="U49" s="44"/>
      <c r="V49" s="45"/>
      <c r="W49" s="54">
        <v>1530056</v>
      </c>
      <c r="X49" s="45"/>
      <c r="Y49" s="54">
        <v>90000</v>
      </c>
      <c r="Z49" s="45"/>
      <c r="AA49" s="54">
        <v>120000</v>
      </c>
      <c r="AB49" s="45"/>
      <c r="AC49" s="55"/>
      <c r="AD49" s="45"/>
      <c r="AE49" s="6">
        <v>34899</v>
      </c>
      <c r="AF49" s="55"/>
      <c r="AG49" s="45"/>
      <c r="AH49" s="6">
        <v>42000</v>
      </c>
      <c r="AI49" s="6">
        <v>1816955</v>
      </c>
      <c r="AJ49" s="7"/>
      <c r="AK49" s="7"/>
      <c r="AL49" s="8">
        <v>16200.56</v>
      </c>
      <c r="AM49" s="8">
        <v>1816955</v>
      </c>
    </row>
    <row r="50" spans="2:39" x14ac:dyDescent="0.45">
      <c r="B50" s="4" t="s">
        <v>201</v>
      </c>
      <c r="C50" s="56" t="s">
        <v>202</v>
      </c>
      <c r="D50" s="44"/>
      <c r="E50" s="44"/>
      <c r="F50" s="44"/>
      <c r="G50" s="44"/>
      <c r="H50" s="45"/>
      <c r="I50" s="57" t="s">
        <v>203</v>
      </c>
      <c r="J50" s="44"/>
      <c r="K50" s="45"/>
      <c r="L50" s="5" t="s">
        <v>204</v>
      </c>
      <c r="M50" s="57" t="s">
        <v>31</v>
      </c>
      <c r="N50" s="45"/>
      <c r="O50" s="57" t="s">
        <v>32</v>
      </c>
      <c r="P50" s="44"/>
      <c r="Q50" s="45"/>
      <c r="R50" s="5" t="s">
        <v>33</v>
      </c>
      <c r="S50" s="5" t="s">
        <v>34</v>
      </c>
      <c r="T50" s="56"/>
      <c r="U50" s="44"/>
      <c r="V50" s="45"/>
      <c r="W50" s="54">
        <v>3603966</v>
      </c>
      <c r="X50" s="45"/>
      <c r="Y50" s="55"/>
      <c r="Z50" s="45"/>
      <c r="AA50" s="55"/>
      <c r="AB50" s="45"/>
      <c r="AC50" s="55"/>
      <c r="AD50" s="45"/>
      <c r="AE50" s="6">
        <v>77786</v>
      </c>
      <c r="AF50" s="55"/>
      <c r="AG50" s="45"/>
      <c r="AH50" s="6">
        <v>42000</v>
      </c>
      <c r="AI50" s="6">
        <v>3723752</v>
      </c>
      <c r="AJ50" s="7"/>
      <c r="AK50" s="7"/>
      <c r="AL50" s="8">
        <v>36039.660000000003</v>
      </c>
      <c r="AM50" s="8">
        <v>3723752</v>
      </c>
    </row>
    <row r="51" spans="2:39" x14ac:dyDescent="0.45">
      <c r="B51" s="51" t="s">
        <v>205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5"/>
      <c r="W51" s="46">
        <v>107010264</v>
      </c>
      <c r="X51" s="45"/>
      <c r="Y51" s="46">
        <v>7680000</v>
      </c>
      <c r="Z51" s="45"/>
      <c r="AA51" s="46">
        <v>8170000</v>
      </c>
      <c r="AB51" s="45"/>
      <c r="AC51" s="46">
        <v>2500267</v>
      </c>
      <c r="AD51" s="45"/>
      <c r="AE51" s="9">
        <v>1438847</v>
      </c>
      <c r="AF51" s="46">
        <v>876000</v>
      </c>
      <c r="AG51" s="45"/>
      <c r="AH51" s="9">
        <v>1680000</v>
      </c>
      <c r="AI51" s="9">
        <v>129355378</v>
      </c>
      <c r="AJ51" s="9">
        <v>400000</v>
      </c>
      <c r="AK51" s="9">
        <v>400000</v>
      </c>
      <c r="AL51" s="9">
        <v>1146902.6399999999</v>
      </c>
      <c r="AM51" s="9">
        <v>128955378</v>
      </c>
    </row>
    <row r="52" spans="2:39" x14ac:dyDescent="0.45">
      <c r="B52" s="53" t="s">
        <v>206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52" t="s">
        <v>207</v>
      </c>
      <c r="X52" s="48"/>
      <c r="Y52" s="52" t="s">
        <v>207</v>
      </c>
      <c r="Z52" s="48"/>
      <c r="AA52" s="52" t="s">
        <v>207</v>
      </c>
      <c r="AB52" s="48"/>
      <c r="AC52" s="52" t="s">
        <v>207</v>
      </c>
      <c r="AD52" s="48"/>
      <c r="AE52" s="10" t="s">
        <v>207</v>
      </c>
      <c r="AF52" s="52" t="s">
        <v>207</v>
      </c>
      <c r="AG52" s="48"/>
      <c r="AH52" s="10" t="s">
        <v>207</v>
      </c>
      <c r="AI52" s="10" t="s">
        <v>207</v>
      </c>
      <c r="AJ52" s="10" t="s">
        <v>207</v>
      </c>
      <c r="AK52" s="10" t="s">
        <v>207</v>
      </c>
      <c r="AL52" s="10" t="s">
        <v>207</v>
      </c>
      <c r="AM52" s="11">
        <v>1146902.6399999999</v>
      </c>
    </row>
    <row r="53" spans="2:39" x14ac:dyDescent="0.45">
      <c r="B53" s="53" t="s">
        <v>208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52" t="s">
        <v>207</v>
      </c>
      <c r="X53" s="48"/>
      <c r="Y53" s="52" t="s">
        <v>207</v>
      </c>
      <c r="Z53" s="48"/>
      <c r="AA53" s="52" t="s">
        <v>207</v>
      </c>
      <c r="AB53" s="48"/>
      <c r="AC53" s="52" t="s">
        <v>207</v>
      </c>
      <c r="AD53" s="48"/>
      <c r="AE53" s="10" t="s">
        <v>207</v>
      </c>
      <c r="AF53" s="52" t="s">
        <v>207</v>
      </c>
      <c r="AG53" s="48"/>
      <c r="AH53" s="10" t="s">
        <v>207</v>
      </c>
      <c r="AI53" s="10" t="s">
        <v>207</v>
      </c>
      <c r="AJ53" s="10" t="s">
        <v>207</v>
      </c>
      <c r="AK53" s="10" t="s">
        <v>207</v>
      </c>
      <c r="AL53" s="10" t="s">
        <v>207</v>
      </c>
      <c r="AM53" s="11">
        <v>126159.29</v>
      </c>
    </row>
    <row r="54" spans="2:39" x14ac:dyDescent="0.45">
      <c r="B54" s="53" t="s">
        <v>209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52" t="s">
        <v>207</v>
      </c>
      <c r="X54" s="48"/>
      <c r="Y54" s="52" t="s">
        <v>207</v>
      </c>
      <c r="Z54" s="48"/>
      <c r="AA54" s="52" t="s">
        <v>207</v>
      </c>
      <c r="AB54" s="48"/>
      <c r="AC54" s="52" t="s">
        <v>207</v>
      </c>
      <c r="AD54" s="48"/>
      <c r="AE54" s="10" t="s">
        <v>207</v>
      </c>
      <c r="AF54" s="52" t="s">
        <v>207</v>
      </c>
      <c r="AG54" s="48"/>
      <c r="AH54" s="10" t="s">
        <v>207</v>
      </c>
      <c r="AI54" s="10" t="s">
        <v>207</v>
      </c>
      <c r="AJ54" s="10" t="s">
        <v>207</v>
      </c>
      <c r="AK54" s="10" t="s">
        <v>207</v>
      </c>
      <c r="AL54" s="10" t="s">
        <v>207</v>
      </c>
      <c r="AM54" s="11">
        <v>22938.05</v>
      </c>
    </row>
    <row r="55" spans="2:39" x14ac:dyDescent="0.45">
      <c r="B55" s="51" t="s">
        <v>210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5"/>
      <c r="W55" s="46">
        <v>107010264</v>
      </c>
      <c r="X55" s="45"/>
      <c r="Y55" s="46">
        <v>7680000</v>
      </c>
      <c r="Z55" s="45"/>
      <c r="AA55" s="46">
        <v>8170000</v>
      </c>
      <c r="AB55" s="45"/>
      <c r="AC55" s="46">
        <v>2500267</v>
      </c>
      <c r="AD55" s="45"/>
      <c r="AE55" s="9">
        <v>1438847</v>
      </c>
      <c r="AF55" s="46">
        <v>876000</v>
      </c>
      <c r="AG55" s="45"/>
      <c r="AH55" s="9">
        <v>1680000</v>
      </c>
      <c r="AI55" s="9">
        <v>129355378</v>
      </c>
      <c r="AJ55" s="9">
        <v>400000</v>
      </c>
      <c r="AK55" s="9">
        <v>400000</v>
      </c>
      <c r="AL55" s="12" t="s">
        <v>207</v>
      </c>
      <c r="AM55" s="9">
        <v>129058599.23999999</v>
      </c>
    </row>
    <row r="56" spans="2:39" ht="18.850000000000001" customHeight="1" x14ac:dyDescent="0.45"/>
    <row r="57" spans="2:39" ht="17" customHeight="1" x14ac:dyDescent="0.45">
      <c r="N57" s="47" t="s">
        <v>211</v>
      </c>
      <c r="O57" s="48"/>
      <c r="P57" s="48"/>
      <c r="Q57" s="48"/>
      <c r="R57" s="48"/>
      <c r="S57" s="48"/>
      <c r="T57" s="48"/>
      <c r="U57" s="48"/>
    </row>
    <row r="58" spans="2:39" ht="5" customHeight="1" x14ac:dyDescent="0.45"/>
    <row r="59" spans="2:39" ht="17" customHeight="1" x14ac:dyDescent="0.45">
      <c r="N59" s="49" t="s">
        <v>212</v>
      </c>
      <c r="O59" s="44"/>
      <c r="P59" s="44"/>
      <c r="Q59" s="44"/>
      <c r="R59" s="44"/>
      <c r="S59" s="44"/>
      <c r="T59" s="44"/>
      <c r="U59" s="44"/>
      <c r="V59" s="44"/>
      <c r="W59" s="45"/>
      <c r="X59" s="50" t="s">
        <v>213</v>
      </c>
      <c r="Y59" s="44"/>
      <c r="Z59" s="44"/>
      <c r="AA59" s="44"/>
      <c r="AB59" s="44"/>
      <c r="AC59" s="44"/>
      <c r="AD59" s="44"/>
      <c r="AE59" s="44"/>
      <c r="AF59" s="45"/>
    </row>
    <row r="60" spans="2:39" ht="17" customHeight="1" x14ac:dyDescent="0.45">
      <c r="N60" s="43" t="s">
        <v>214</v>
      </c>
      <c r="O60" s="44"/>
      <c r="P60" s="45"/>
      <c r="Q60" s="43" t="s">
        <v>215</v>
      </c>
      <c r="R60" s="44"/>
      <c r="S60" s="45"/>
      <c r="U60" s="43" t="s">
        <v>216</v>
      </c>
      <c r="V60" s="44"/>
      <c r="W60" s="45"/>
      <c r="X60" s="43" t="s">
        <v>217</v>
      </c>
      <c r="Y60" s="44"/>
      <c r="Z60" s="44"/>
      <c r="AA60" s="45"/>
      <c r="AB60" s="43" t="s">
        <v>215</v>
      </c>
      <c r="AC60" s="45"/>
      <c r="AD60" s="43" t="s">
        <v>216</v>
      </c>
      <c r="AE60" s="44"/>
      <c r="AF60" s="45"/>
    </row>
    <row r="61" spans="2:39" ht="122.75" customHeight="1" x14ac:dyDescent="0.45">
      <c r="N61" s="43" t="s">
        <v>207</v>
      </c>
      <c r="O61" s="44"/>
      <c r="P61" s="45"/>
      <c r="Q61" s="43" t="s">
        <v>207</v>
      </c>
      <c r="R61" s="44"/>
      <c r="S61" s="45"/>
      <c r="U61" s="43" t="s">
        <v>207</v>
      </c>
      <c r="V61" s="44"/>
      <c r="W61" s="45"/>
      <c r="X61" s="43" t="s">
        <v>207</v>
      </c>
      <c r="Y61" s="44"/>
      <c r="Z61" s="44"/>
      <c r="AA61" s="45"/>
      <c r="AB61" s="43" t="s">
        <v>207</v>
      </c>
      <c r="AC61" s="45"/>
      <c r="AD61" s="43" t="s">
        <v>207</v>
      </c>
      <c r="AE61" s="44"/>
      <c r="AF61" s="45"/>
    </row>
    <row r="62" spans="2:39" ht="17" customHeight="1" x14ac:dyDescent="0.45">
      <c r="N62" s="43" t="s">
        <v>218</v>
      </c>
      <c r="O62" s="44"/>
      <c r="P62" s="45"/>
      <c r="Q62" s="43" t="s">
        <v>219</v>
      </c>
      <c r="R62" s="44"/>
      <c r="S62" s="45"/>
      <c r="U62" s="43" t="s">
        <v>220</v>
      </c>
      <c r="V62" s="44"/>
      <c r="W62" s="45"/>
      <c r="X62" s="43" t="s">
        <v>221</v>
      </c>
      <c r="Y62" s="44"/>
      <c r="Z62" s="44"/>
      <c r="AA62" s="45"/>
      <c r="AB62" s="43" t="s">
        <v>222</v>
      </c>
      <c r="AC62" s="45"/>
      <c r="AD62" s="43" t="s">
        <v>223</v>
      </c>
      <c r="AE62" s="44"/>
      <c r="AF62" s="45"/>
    </row>
    <row r="63" spans="2:39" ht="0.1" customHeight="1" x14ac:dyDescent="0.45"/>
  </sheetData>
  <mergeCells count="473">
    <mergeCell ref="AJ9:AK9"/>
    <mergeCell ref="AL9:AL10"/>
    <mergeCell ref="AM9:AM10"/>
    <mergeCell ref="W10:X10"/>
    <mergeCell ref="Y10:Z10"/>
    <mergeCell ref="AA10:AB10"/>
    <mergeCell ref="AC10:AD10"/>
    <mergeCell ref="AF10:AG10"/>
    <mergeCell ref="B2:F4"/>
    <mergeCell ref="H2:J5"/>
    <mergeCell ref="P3:Y3"/>
    <mergeCell ref="F7:I7"/>
    <mergeCell ref="B9:B10"/>
    <mergeCell ref="C9:H10"/>
    <mergeCell ref="I9:K10"/>
    <mergeCell ref="L9:L10"/>
    <mergeCell ref="M9:N10"/>
    <mergeCell ref="O9:Q10"/>
    <mergeCell ref="R9:R10"/>
    <mergeCell ref="S9:S10"/>
    <mergeCell ref="T9:V10"/>
    <mergeCell ref="W9:AI9"/>
    <mergeCell ref="W11:X11"/>
    <mergeCell ref="Y11:Z11"/>
    <mergeCell ref="AA11:AB11"/>
    <mergeCell ref="AC11:AD11"/>
    <mergeCell ref="AF11:AG11"/>
    <mergeCell ref="C11:H11"/>
    <mergeCell ref="I11:K11"/>
    <mergeCell ref="M11:N11"/>
    <mergeCell ref="O11:Q11"/>
    <mergeCell ref="T11:V11"/>
    <mergeCell ref="W12:X12"/>
    <mergeCell ref="Y12:Z12"/>
    <mergeCell ref="AA12:AB12"/>
    <mergeCell ref="AC12:AD12"/>
    <mergeCell ref="AF12:AG12"/>
    <mergeCell ref="C12:H12"/>
    <mergeCell ref="I12:K12"/>
    <mergeCell ref="M12:N12"/>
    <mergeCell ref="O12:Q12"/>
    <mergeCell ref="T12:V12"/>
    <mergeCell ref="W13:X13"/>
    <mergeCell ref="Y13:Z13"/>
    <mergeCell ref="AA13:AB13"/>
    <mergeCell ref="AC13:AD13"/>
    <mergeCell ref="AF13:AG13"/>
    <mergeCell ref="C13:H13"/>
    <mergeCell ref="I13:K13"/>
    <mergeCell ref="M13:N13"/>
    <mergeCell ref="O13:Q13"/>
    <mergeCell ref="T13:V13"/>
    <mergeCell ref="W14:X14"/>
    <mergeCell ref="Y14:Z14"/>
    <mergeCell ref="AA14:AB14"/>
    <mergeCell ref="AC14:AD14"/>
    <mergeCell ref="AF14:AG14"/>
    <mergeCell ref="C14:H14"/>
    <mergeCell ref="I14:K14"/>
    <mergeCell ref="M14:N14"/>
    <mergeCell ref="O14:Q14"/>
    <mergeCell ref="T14:V14"/>
    <mergeCell ref="W15:X15"/>
    <mergeCell ref="Y15:Z15"/>
    <mergeCell ref="AA15:AB15"/>
    <mergeCell ref="AC15:AD15"/>
    <mergeCell ref="AF15:AG15"/>
    <mergeCell ref="C15:H15"/>
    <mergeCell ref="I15:K15"/>
    <mergeCell ref="M15:N15"/>
    <mergeCell ref="O15:Q15"/>
    <mergeCell ref="T15:V15"/>
    <mergeCell ref="W16:X16"/>
    <mergeCell ref="Y16:Z16"/>
    <mergeCell ref="AA16:AB16"/>
    <mergeCell ref="AC16:AD16"/>
    <mergeCell ref="AF16:AG16"/>
    <mergeCell ref="C16:H16"/>
    <mergeCell ref="I16:K16"/>
    <mergeCell ref="M16:N16"/>
    <mergeCell ref="O16:Q16"/>
    <mergeCell ref="T16:V16"/>
    <mergeCell ref="W17:X17"/>
    <mergeCell ref="Y17:Z17"/>
    <mergeCell ref="AA17:AB17"/>
    <mergeCell ref="AC17:AD17"/>
    <mergeCell ref="AF17:AG17"/>
    <mergeCell ref="C17:H17"/>
    <mergeCell ref="I17:K17"/>
    <mergeCell ref="M17:N17"/>
    <mergeCell ref="O17:Q17"/>
    <mergeCell ref="T17:V17"/>
    <mergeCell ref="W18:X18"/>
    <mergeCell ref="Y18:Z18"/>
    <mergeCell ref="AA18:AB18"/>
    <mergeCell ref="AC18:AD18"/>
    <mergeCell ref="AF18:AG18"/>
    <mergeCell ref="C18:H18"/>
    <mergeCell ref="I18:K18"/>
    <mergeCell ref="M18:N18"/>
    <mergeCell ref="O18:Q18"/>
    <mergeCell ref="T18:V18"/>
    <mergeCell ref="W19:X19"/>
    <mergeCell ref="Y19:Z19"/>
    <mergeCell ref="AA19:AB19"/>
    <mergeCell ref="AC19:AD19"/>
    <mergeCell ref="AF19:AG19"/>
    <mergeCell ref="C19:H19"/>
    <mergeCell ref="I19:K19"/>
    <mergeCell ref="M19:N19"/>
    <mergeCell ref="O19:Q19"/>
    <mergeCell ref="T19:V19"/>
    <mergeCell ref="W20:X20"/>
    <mergeCell ref="Y20:Z20"/>
    <mergeCell ref="AA20:AB20"/>
    <mergeCell ref="AC20:AD20"/>
    <mergeCell ref="AF20:AG20"/>
    <mergeCell ref="C20:H20"/>
    <mergeCell ref="I20:K20"/>
    <mergeCell ref="M20:N20"/>
    <mergeCell ref="O20:Q20"/>
    <mergeCell ref="T20:V20"/>
    <mergeCell ref="W21:X21"/>
    <mergeCell ref="Y21:Z21"/>
    <mergeCell ref="AA21:AB21"/>
    <mergeCell ref="AC21:AD21"/>
    <mergeCell ref="AF21:AG21"/>
    <mergeCell ref="C21:H21"/>
    <mergeCell ref="I21:K21"/>
    <mergeCell ref="M21:N21"/>
    <mergeCell ref="O21:Q21"/>
    <mergeCell ref="T21:V21"/>
    <mergeCell ref="W22:X22"/>
    <mergeCell ref="Y22:Z22"/>
    <mergeCell ref="AA22:AB22"/>
    <mergeCell ref="AC22:AD22"/>
    <mergeCell ref="AF22:AG22"/>
    <mergeCell ref="C22:H22"/>
    <mergeCell ref="I22:K22"/>
    <mergeCell ref="M22:N22"/>
    <mergeCell ref="O22:Q22"/>
    <mergeCell ref="T22:V22"/>
    <mergeCell ref="W23:X23"/>
    <mergeCell ref="Y23:Z23"/>
    <mergeCell ref="AA23:AB23"/>
    <mergeCell ref="AC23:AD23"/>
    <mergeCell ref="AF23:AG23"/>
    <mergeCell ref="C23:H23"/>
    <mergeCell ref="I23:K23"/>
    <mergeCell ref="M23:N23"/>
    <mergeCell ref="O23:Q23"/>
    <mergeCell ref="T23:V23"/>
    <mergeCell ref="W24:X24"/>
    <mergeCell ref="Y24:Z24"/>
    <mergeCell ref="AA24:AB24"/>
    <mergeCell ref="AC24:AD24"/>
    <mergeCell ref="AF24:AG24"/>
    <mergeCell ref="C24:H24"/>
    <mergeCell ref="I24:K24"/>
    <mergeCell ref="M24:N24"/>
    <mergeCell ref="O24:Q24"/>
    <mergeCell ref="T24:V24"/>
    <mergeCell ref="W25:X25"/>
    <mergeCell ref="Y25:Z25"/>
    <mergeCell ref="AA25:AB25"/>
    <mergeCell ref="AC25:AD25"/>
    <mergeCell ref="AF25:AG25"/>
    <mergeCell ref="C25:H25"/>
    <mergeCell ref="I25:K25"/>
    <mergeCell ref="M25:N25"/>
    <mergeCell ref="O25:Q25"/>
    <mergeCell ref="T25:V25"/>
    <mergeCell ref="W26:X26"/>
    <mergeCell ref="Y26:Z26"/>
    <mergeCell ref="AA26:AB26"/>
    <mergeCell ref="AC26:AD26"/>
    <mergeCell ref="AF26:AG26"/>
    <mergeCell ref="C26:H26"/>
    <mergeCell ref="I26:K26"/>
    <mergeCell ref="M26:N26"/>
    <mergeCell ref="O26:Q26"/>
    <mergeCell ref="T26:V26"/>
    <mergeCell ref="W27:X27"/>
    <mergeCell ref="Y27:Z27"/>
    <mergeCell ref="AA27:AB27"/>
    <mergeCell ref="AC27:AD27"/>
    <mergeCell ref="AF27:AG27"/>
    <mergeCell ref="C27:H27"/>
    <mergeCell ref="I27:K27"/>
    <mergeCell ref="M27:N27"/>
    <mergeCell ref="O27:Q27"/>
    <mergeCell ref="T27:V27"/>
    <mergeCell ref="W28:X28"/>
    <mergeCell ref="Y28:Z28"/>
    <mergeCell ref="AA28:AB28"/>
    <mergeCell ref="AC28:AD28"/>
    <mergeCell ref="AF28:AG28"/>
    <mergeCell ref="C28:H28"/>
    <mergeCell ref="I28:K28"/>
    <mergeCell ref="M28:N28"/>
    <mergeCell ref="O28:Q28"/>
    <mergeCell ref="T28:V28"/>
    <mergeCell ref="W29:X29"/>
    <mergeCell ref="Y29:Z29"/>
    <mergeCell ref="AA29:AB29"/>
    <mergeCell ref="AC29:AD29"/>
    <mergeCell ref="AF29:AG29"/>
    <mergeCell ref="C29:H29"/>
    <mergeCell ref="I29:K29"/>
    <mergeCell ref="M29:N29"/>
    <mergeCell ref="O29:Q29"/>
    <mergeCell ref="T29:V29"/>
    <mergeCell ref="W30:X30"/>
    <mergeCell ref="Y30:Z30"/>
    <mergeCell ref="AA30:AB30"/>
    <mergeCell ref="AC30:AD30"/>
    <mergeCell ref="AF30:AG30"/>
    <mergeCell ref="C30:H30"/>
    <mergeCell ref="I30:K30"/>
    <mergeCell ref="M30:N30"/>
    <mergeCell ref="O30:Q30"/>
    <mergeCell ref="T30:V30"/>
    <mergeCell ref="W31:X31"/>
    <mergeCell ref="Y31:Z31"/>
    <mergeCell ref="AA31:AB31"/>
    <mergeCell ref="AC31:AD31"/>
    <mergeCell ref="AF31:AG31"/>
    <mergeCell ref="C31:H31"/>
    <mergeCell ref="I31:K31"/>
    <mergeCell ref="M31:N31"/>
    <mergeCell ref="O31:Q31"/>
    <mergeCell ref="T31:V31"/>
    <mergeCell ref="W32:X32"/>
    <mergeCell ref="Y32:Z32"/>
    <mergeCell ref="AA32:AB32"/>
    <mergeCell ref="AC32:AD32"/>
    <mergeCell ref="AF32:AG32"/>
    <mergeCell ref="C32:H32"/>
    <mergeCell ref="I32:K32"/>
    <mergeCell ref="M32:N32"/>
    <mergeCell ref="O32:Q32"/>
    <mergeCell ref="T32:V32"/>
    <mergeCell ref="W33:X33"/>
    <mergeCell ref="Y33:Z33"/>
    <mergeCell ref="AA33:AB33"/>
    <mergeCell ref="AC33:AD33"/>
    <mergeCell ref="AF33:AG33"/>
    <mergeCell ref="C33:H33"/>
    <mergeCell ref="I33:K33"/>
    <mergeCell ref="M33:N33"/>
    <mergeCell ref="O33:Q33"/>
    <mergeCell ref="T33:V33"/>
    <mergeCell ref="W34:X34"/>
    <mergeCell ref="Y34:Z34"/>
    <mergeCell ref="AA34:AB34"/>
    <mergeCell ref="AC34:AD34"/>
    <mergeCell ref="AF34:AG34"/>
    <mergeCell ref="C34:H34"/>
    <mergeCell ref="I34:K34"/>
    <mergeCell ref="M34:N34"/>
    <mergeCell ref="O34:Q34"/>
    <mergeCell ref="T34:V34"/>
    <mergeCell ref="W35:X35"/>
    <mergeCell ref="Y35:Z35"/>
    <mergeCell ref="AA35:AB35"/>
    <mergeCell ref="AC35:AD35"/>
    <mergeCell ref="AF35:AG35"/>
    <mergeCell ref="C35:H35"/>
    <mergeCell ref="I35:K35"/>
    <mergeCell ref="M35:N35"/>
    <mergeCell ref="O35:Q35"/>
    <mergeCell ref="T35:V35"/>
    <mergeCell ref="W36:X36"/>
    <mergeCell ref="Y36:Z36"/>
    <mergeCell ref="AA36:AB36"/>
    <mergeCell ref="AC36:AD36"/>
    <mergeCell ref="AF36:AG36"/>
    <mergeCell ref="C36:H36"/>
    <mergeCell ref="I36:K36"/>
    <mergeCell ref="M36:N36"/>
    <mergeCell ref="O36:Q36"/>
    <mergeCell ref="T36:V36"/>
    <mergeCell ref="W37:X37"/>
    <mergeCell ref="Y37:Z37"/>
    <mergeCell ref="AA37:AB37"/>
    <mergeCell ref="AC37:AD37"/>
    <mergeCell ref="AF37:AG37"/>
    <mergeCell ref="C37:H37"/>
    <mergeCell ref="I37:K37"/>
    <mergeCell ref="M37:N37"/>
    <mergeCell ref="O37:Q37"/>
    <mergeCell ref="T37:V37"/>
    <mergeCell ref="W38:X38"/>
    <mergeCell ref="Y38:Z38"/>
    <mergeCell ref="AA38:AB38"/>
    <mergeCell ref="AC38:AD38"/>
    <mergeCell ref="AF38:AG38"/>
    <mergeCell ref="C38:H38"/>
    <mergeCell ref="I38:K38"/>
    <mergeCell ref="M38:N38"/>
    <mergeCell ref="O38:Q38"/>
    <mergeCell ref="T38:V38"/>
    <mergeCell ref="W39:X39"/>
    <mergeCell ref="Y39:Z39"/>
    <mergeCell ref="AA39:AB39"/>
    <mergeCell ref="AC39:AD39"/>
    <mergeCell ref="AF39:AG39"/>
    <mergeCell ref="C39:H39"/>
    <mergeCell ref="I39:K39"/>
    <mergeCell ref="M39:N39"/>
    <mergeCell ref="O39:Q39"/>
    <mergeCell ref="T39:V39"/>
    <mergeCell ref="W40:X40"/>
    <mergeCell ref="Y40:Z40"/>
    <mergeCell ref="AA40:AB40"/>
    <mergeCell ref="AC40:AD40"/>
    <mergeCell ref="AF40:AG40"/>
    <mergeCell ref="C40:H40"/>
    <mergeCell ref="I40:K40"/>
    <mergeCell ref="M40:N40"/>
    <mergeCell ref="O40:Q40"/>
    <mergeCell ref="T40:V40"/>
    <mergeCell ref="W41:X41"/>
    <mergeCell ref="Y41:Z41"/>
    <mergeCell ref="AA41:AB41"/>
    <mergeCell ref="AC41:AD41"/>
    <mergeCell ref="AF41:AG41"/>
    <mergeCell ref="C41:H41"/>
    <mergeCell ref="I41:K41"/>
    <mergeCell ref="M41:N41"/>
    <mergeCell ref="O41:Q41"/>
    <mergeCell ref="T41:V41"/>
    <mergeCell ref="W42:X42"/>
    <mergeCell ref="Y42:Z42"/>
    <mergeCell ref="AA42:AB42"/>
    <mergeCell ref="AC42:AD42"/>
    <mergeCell ref="AF42:AG42"/>
    <mergeCell ref="C42:H42"/>
    <mergeCell ref="I42:K42"/>
    <mergeCell ref="M42:N42"/>
    <mergeCell ref="O42:Q42"/>
    <mergeCell ref="T42:V42"/>
    <mergeCell ref="W43:X43"/>
    <mergeCell ref="Y43:Z43"/>
    <mergeCell ref="AA43:AB43"/>
    <mergeCell ref="AC43:AD43"/>
    <mergeCell ref="AF43:AG43"/>
    <mergeCell ref="C43:H43"/>
    <mergeCell ref="I43:K43"/>
    <mergeCell ref="M43:N43"/>
    <mergeCell ref="O43:Q43"/>
    <mergeCell ref="T43:V43"/>
    <mergeCell ref="W44:X44"/>
    <mergeCell ref="Y44:Z44"/>
    <mergeCell ref="AA44:AB44"/>
    <mergeCell ref="AC44:AD44"/>
    <mergeCell ref="AF44:AG44"/>
    <mergeCell ref="C44:H44"/>
    <mergeCell ref="I44:K44"/>
    <mergeCell ref="M44:N44"/>
    <mergeCell ref="O44:Q44"/>
    <mergeCell ref="T44:V44"/>
    <mergeCell ref="W45:X45"/>
    <mergeCell ref="Y45:Z45"/>
    <mergeCell ref="AA45:AB45"/>
    <mergeCell ref="AC45:AD45"/>
    <mergeCell ref="AF45:AG45"/>
    <mergeCell ref="C45:H45"/>
    <mergeCell ref="I45:K45"/>
    <mergeCell ref="M45:N45"/>
    <mergeCell ref="O45:Q45"/>
    <mergeCell ref="T45:V45"/>
    <mergeCell ref="W46:X46"/>
    <mergeCell ref="Y46:Z46"/>
    <mergeCell ref="AA46:AB46"/>
    <mergeCell ref="AC46:AD46"/>
    <mergeCell ref="AF46:AG46"/>
    <mergeCell ref="C46:H46"/>
    <mergeCell ref="I46:K46"/>
    <mergeCell ref="M46:N46"/>
    <mergeCell ref="O46:Q46"/>
    <mergeCell ref="T46:V46"/>
    <mergeCell ref="W47:X47"/>
    <mergeCell ref="Y47:Z47"/>
    <mergeCell ref="AA47:AB47"/>
    <mergeCell ref="AC47:AD47"/>
    <mergeCell ref="AF47:AG47"/>
    <mergeCell ref="C47:H47"/>
    <mergeCell ref="I47:K47"/>
    <mergeCell ref="M47:N47"/>
    <mergeCell ref="O47:Q47"/>
    <mergeCell ref="T47:V47"/>
    <mergeCell ref="W48:X48"/>
    <mergeCell ref="Y48:Z48"/>
    <mergeCell ref="AA48:AB48"/>
    <mergeCell ref="AC48:AD48"/>
    <mergeCell ref="AF48:AG48"/>
    <mergeCell ref="C48:H48"/>
    <mergeCell ref="I48:K48"/>
    <mergeCell ref="M48:N48"/>
    <mergeCell ref="O48:Q48"/>
    <mergeCell ref="T48:V48"/>
    <mergeCell ref="W49:X49"/>
    <mergeCell ref="Y49:Z49"/>
    <mergeCell ref="AA49:AB49"/>
    <mergeCell ref="AC49:AD49"/>
    <mergeCell ref="AF49:AG49"/>
    <mergeCell ref="C49:H49"/>
    <mergeCell ref="I49:K49"/>
    <mergeCell ref="M49:N49"/>
    <mergeCell ref="O49:Q49"/>
    <mergeCell ref="T49:V49"/>
    <mergeCell ref="W50:X50"/>
    <mergeCell ref="Y50:Z50"/>
    <mergeCell ref="AA50:AB50"/>
    <mergeCell ref="AC50:AD50"/>
    <mergeCell ref="AF50:AG50"/>
    <mergeCell ref="C50:H50"/>
    <mergeCell ref="I50:K50"/>
    <mergeCell ref="M50:N50"/>
    <mergeCell ref="O50:Q50"/>
    <mergeCell ref="T50:V50"/>
    <mergeCell ref="AF51:AG51"/>
    <mergeCell ref="B52:V52"/>
    <mergeCell ref="W52:X52"/>
    <mergeCell ref="Y52:Z52"/>
    <mergeCell ref="AA52:AB52"/>
    <mergeCell ref="AC52:AD52"/>
    <mergeCell ref="AF52:AG52"/>
    <mergeCell ref="B51:V51"/>
    <mergeCell ref="W51:X51"/>
    <mergeCell ref="Y51:Z51"/>
    <mergeCell ref="AA51:AB51"/>
    <mergeCell ref="AC51:AD51"/>
    <mergeCell ref="AF53:AG53"/>
    <mergeCell ref="B54:V54"/>
    <mergeCell ref="W54:X54"/>
    <mergeCell ref="Y54:Z54"/>
    <mergeCell ref="AA54:AB54"/>
    <mergeCell ref="AC54:AD54"/>
    <mergeCell ref="AF54:AG54"/>
    <mergeCell ref="B53:V53"/>
    <mergeCell ref="W53:X53"/>
    <mergeCell ref="Y53:Z53"/>
    <mergeCell ref="AA53:AB53"/>
    <mergeCell ref="AC53:AD53"/>
    <mergeCell ref="AF55:AG55"/>
    <mergeCell ref="N57:U57"/>
    <mergeCell ref="N59:W59"/>
    <mergeCell ref="X59:AF59"/>
    <mergeCell ref="N60:P60"/>
    <mergeCell ref="Q60:S60"/>
    <mergeCell ref="U60:W60"/>
    <mergeCell ref="X60:AA60"/>
    <mergeCell ref="AB60:AC60"/>
    <mergeCell ref="AD60:AF60"/>
    <mergeCell ref="B55:V55"/>
    <mergeCell ref="W55:X55"/>
    <mergeCell ref="Y55:Z55"/>
    <mergeCell ref="AA55:AB55"/>
    <mergeCell ref="AC55:AD55"/>
    <mergeCell ref="AD61:AF61"/>
    <mergeCell ref="N62:P62"/>
    <mergeCell ref="Q62:S62"/>
    <mergeCell ref="U62:W62"/>
    <mergeCell ref="X62:AA62"/>
    <mergeCell ref="AB62:AC62"/>
    <mergeCell ref="AD62:AF62"/>
    <mergeCell ref="N61:P61"/>
    <mergeCell ref="Q61:S61"/>
    <mergeCell ref="U61:W61"/>
    <mergeCell ref="X61:AA61"/>
    <mergeCell ref="AB61:AC61"/>
  </mergeCells>
  <pageMargins left="0.196850393700787" right="0.196850393700787" top="0" bottom="0" header="0" footer="0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70C5-354C-4FA5-B5B9-6204FA29F64B}">
  <dimension ref="A1:AE54"/>
  <sheetViews>
    <sheetView tabSelected="1" topLeftCell="Q1" zoomScale="42" zoomScaleNormal="56" workbookViewId="0">
      <selection activeCell="AH15" sqref="AH15"/>
    </sheetView>
  </sheetViews>
  <sheetFormatPr defaultRowHeight="14.25" x14ac:dyDescent="0.45"/>
  <cols>
    <col min="6" max="6" width="32.59765625" customWidth="1"/>
    <col min="10" max="10" width="9.06640625" customWidth="1"/>
    <col min="11" max="11" width="13.86328125" bestFit="1" customWidth="1"/>
    <col min="12" max="12" width="16.33203125" customWidth="1"/>
    <col min="15" max="15" width="25.1328125" customWidth="1"/>
    <col min="16" max="17" width="27.6640625" customWidth="1"/>
    <col min="20" max="20" width="39.9296875" customWidth="1"/>
    <col min="21" max="22" width="15.86328125" customWidth="1"/>
    <col min="23" max="23" width="23.1328125" customWidth="1"/>
    <col min="24" max="24" width="39.3984375" customWidth="1"/>
    <col min="25" max="25" width="24.9296875" customWidth="1"/>
    <col min="26" max="26" width="35.59765625" customWidth="1"/>
    <col min="27" max="27" width="37" customWidth="1"/>
    <col min="28" max="28" width="36.59765625" customWidth="1"/>
    <col min="29" max="29" width="17.46484375" customWidth="1"/>
    <col min="30" max="30" width="30.265625" customWidth="1"/>
    <col min="31" max="31" width="20.1328125" customWidth="1"/>
  </cols>
  <sheetData>
    <row r="1" spans="1:31" ht="10.8" customHeight="1" x14ac:dyDescent="0.4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32.65" customHeight="1" x14ac:dyDescent="0.45">
      <c r="A2" s="15"/>
      <c r="B2" s="48"/>
      <c r="C2" s="101"/>
      <c r="D2" s="15"/>
      <c r="E2" s="60" t="s">
        <v>224</v>
      </c>
      <c r="F2" s="101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0.2" customHeight="1" x14ac:dyDescent="0.45">
      <c r="A3" s="15"/>
      <c r="B3" s="101"/>
      <c r="C3" s="101"/>
      <c r="D3" s="15"/>
      <c r="E3" s="101"/>
      <c r="F3" s="101"/>
      <c r="G3" s="15"/>
      <c r="H3" s="15"/>
      <c r="I3" s="15"/>
      <c r="J3" s="61" t="s">
        <v>225</v>
      </c>
      <c r="K3" s="61"/>
      <c r="L3" s="61"/>
      <c r="M3" s="101"/>
      <c r="N3" s="101"/>
      <c r="O3" s="101"/>
      <c r="P3" s="101"/>
      <c r="Q3" s="101"/>
      <c r="R3" s="101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9.75" customHeight="1" x14ac:dyDescent="0.45">
      <c r="A4" s="15"/>
      <c r="B4" s="101"/>
      <c r="C4" s="101"/>
      <c r="D4" s="15"/>
      <c r="E4" s="101"/>
      <c r="F4" s="101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57.75" customHeight="1" x14ac:dyDescent="0.45">
      <c r="A5" s="15"/>
      <c r="B5" s="15" t="s">
        <v>226</v>
      </c>
      <c r="C5" s="15"/>
      <c r="D5" s="15"/>
      <c r="E5" s="101"/>
      <c r="F5" s="101"/>
      <c r="G5" s="15"/>
      <c r="H5" s="15"/>
      <c r="I5" s="15"/>
      <c r="J5" s="15"/>
      <c r="K5" s="39" t="s">
        <v>259</v>
      </c>
      <c r="L5" s="39" t="s">
        <v>263</v>
      </c>
      <c r="M5" s="15"/>
      <c r="N5" s="39" t="s">
        <v>256</v>
      </c>
      <c r="O5" s="39" t="s">
        <v>261</v>
      </c>
      <c r="P5" s="27" t="s">
        <v>255</v>
      </c>
      <c r="Q5" s="39" t="s">
        <v>260</v>
      </c>
      <c r="R5" s="15"/>
      <c r="S5" s="15"/>
      <c r="T5" s="38" t="s">
        <v>252</v>
      </c>
      <c r="U5" s="15"/>
      <c r="V5" s="15"/>
      <c r="W5" s="38" t="s">
        <v>251</v>
      </c>
      <c r="X5" s="38" t="s">
        <v>253</v>
      </c>
      <c r="Y5" s="15" t="s">
        <v>250</v>
      </c>
      <c r="Z5" s="39" t="s">
        <v>262</v>
      </c>
      <c r="AA5" s="39" t="s">
        <v>264</v>
      </c>
      <c r="AB5" s="39" t="s">
        <v>265</v>
      </c>
      <c r="AC5" s="39" t="s">
        <v>248</v>
      </c>
      <c r="AD5" s="39" t="s">
        <v>249</v>
      </c>
      <c r="AE5" s="15"/>
    </row>
    <row r="6" spans="1:31" ht="3.95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4.25" customHeight="1" x14ac:dyDescent="0.45">
      <c r="A7" s="99" t="s">
        <v>227</v>
      </c>
      <c r="B7" s="102"/>
      <c r="C7" s="99" t="s">
        <v>228</v>
      </c>
      <c r="D7" s="105"/>
      <c r="E7" s="102"/>
      <c r="F7" s="96" t="s">
        <v>247</v>
      </c>
      <c r="G7" s="96" t="s">
        <v>229</v>
      </c>
      <c r="H7" s="96" t="s">
        <v>230</v>
      </c>
      <c r="I7" s="99" t="s">
        <v>231</v>
      </c>
      <c r="J7" s="102"/>
      <c r="K7" s="107" t="s">
        <v>257</v>
      </c>
      <c r="L7" s="107" t="s">
        <v>258</v>
      </c>
      <c r="M7" s="96" t="s">
        <v>232</v>
      </c>
      <c r="N7" s="96" t="s">
        <v>12</v>
      </c>
      <c r="O7" s="92" t="s">
        <v>244</v>
      </c>
      <c r="P7" s="96" t="s">
        <v>254</v>
      </c>
      <c r="Q7" s="92" t="s">
        <v>243</v>
      </c>
      <c r="R7" s="98" t="s">
        <v>246</v>
      </c>
      <c r="S7" s="98"/>
      <c r="T7" s="98"/>
      <c r="U7" s="98"/>
      <c r="V7" s="98"/>
      <c r="W7" s="98"/>
      <c r="X7" s="99" t="s">
        <v>15</v>
      </c>
      <c r="Y7" s="100"/>
      <c r="Z7" s="90" t="s">
        <v>233</v>
      </c>
      <c r="AA7" s="90" t="s">
        <v>234</v>
      </c>
      <c r="AB7" s="90" t="s">
        <v>235</v>
      </c>
      <c r="AC7" s="90" t="s">
        <v>236</v>
      </c>
      <c r="AD7" s="92" t="s">
        <v>237</v>
      </c>
    </row>
    <row r="8" spans="1:31" x14ac:dyDescent="0.45">
      <c r="A8" s="103"/>
      <c r="B8" s="104"/>
      <c r="C8" s="103"/>
      <c r="D8" s="106"/>
      <c r="E8" s="104"/>
      <c r="F8" s="97"/>
      <c r="G8" s="97"/>
      <c r="H8" s="97"/>
      <c r="I8" s="103"/>
      <c r="J8" s="104"/>
      <c r="K8" s="108"/>
      <c r="L8" s="108"/>
      <c r="M8" s="97"/>
      <c r="N8" s="97"/>
      <c r="O8" s="93"/>
      <c r="P8" s="97"/>
      <c r="Q8" s="93"/>
      <c r="R8" s="94" t="s">
        <v>19</v>
      </c>
      <c r="S8" s="95"/>
      <c r="T8" s="16" t="s">
        <v>20</v>
      </c>
      <c r="U8" s="16" t="s">
        <v>23</v>
      </c>
      <c r="V8" s="16" t="s">
        <v>245</v>
      </c>
      <c r="W8" s="17" t="s">
        <v>238</v>
      </c>
      <c r="X8" s="16" t="s">
        <v>26</v>
      </c>
      <c r="Y8" s="16" t="s">
        <v>242</v>
      </c>
      <c r="Z8" s="91"/>
      <c r="AA8" s="91"/>
      <c r="AB8" s="91"/>
      <c r="AC8" s="91"/>
      <c r="AD8" s="93"/>
    </row>
    <row r="9" spans="1:31" ht="25.5" x14ac:dyDescent="0.45">
      <c r="A9" s="83" t="s">
        <v>27</v>
      </c>
      <c r="B9" s="84"/>
      <c r="C9" s="83" t="s">
        <v>28</v>
      </c>
      <c r="D9" s="85"/>
      <c r="E9" s="84"/>
      <c r="F9" s="18" t="s">
        <v>29</v>
      </c>
      <c r="G9" s="18" t="s">
        <v>30</v>
      </c>
      <c r="H9" s="18" t="s">
        <v>31</v>
      </c>
      <c r="I9" s="86" t="s">
        <v>32</v>
      </c>
      <c r="J9" s="87"/>
      <c r="K9" s="42"/>
      <c r="L9" s="42"/>
      <c r="M9" s="18" t="s">
        <v>33</v>
      </c>
      <c r="N9" s="18" t="s">
        <v>34</v>
      </c>
      <c r="O9" s="8">
        <v>2932608</v>
      </c>
      <c r="P9" s="13">
        <v>4</v>
      </c>
      <c r="Q9" s="19">
        <v>2932608</v>
      </c>
      <c r="R9" s="88">
        <v>220000</v>
      </c>
      <c r="S9" s="89"/>
      <c r="T9" s="19">
        <v>230000</v>
      </c>
      <c r="U9" s="19">
        <v>27000</v>
      </c>
      <c r="V9" s="37"/>
      <c r="W9" s="20">
        <f>R9+T9+U9+V9</f>
        <v>477000</v>
      </c>
      <c r="X9" s="6"/>
      <c r="Y9" s="6"/>
      <c r="Z9" s="19">
        <f>Q9+W9</f>
        <v>3409608</v>
      </c>
      <c r="AA9" s="19">
        <v>34898</v>
      </c>
      <c r="AB9" s="19">
        <v>42000</v>
      </c>
      <c r="AC9" s="19">
        <f>(Q9+R9)*9/100</f>
        <v>283734.71999999997</v>
      </c>
      <c r="AD9" s="19">
        <f>Z9+AA9+AB9+AC9-Y9</f>
        <v>3770240.7199999997</v>
      </c>
    </row>
    <row r="10" spans="1:31" ht="25.5" x14ac:dyDescent="0.45">
      <c r="A10" s="70" t="s">
        <v>36</v>
      </c>
      <c r="B10" s="71"/>
      <c r="C10" s="70" t="s">
        <v>37</v>
      </c>
      <c r="D10" s="72"/>
      <c r="E10" s="71"/>
      <c r="F10" s="21" t="s">
        <v>38</v>
      </c>
      <c r="G10" s="21" t="s">
        <v>39</v>
      </c>
      <c r="H10" s="21" t="s">
        <v>31</v>
      </c>
      <c r="I10" s="73" t="s">
        <v>40</v>
      </c>
      <c r="J10" s="74"/>
      <c r="K10" s="41"/>
      <c r="L10" s="41"/>
      <c r="M10" s="21" t="s">
        <v>33</v>
      </c>
      <c r="N10" s="21" t="s">
        <v>34</v>
      </c>
      <c r="O10" s="8">
        <v>2932608</v>
      </c>
      <c r="P10" s="22"/>
      <c r="Q10" s="8">
        <v>2805103</v>
      </c>
      <c r="R10" s="75">
        <v>220000</v>
      </c>
      <c r="S10" s="76"/>
      <c r="T10" s="8">
        <v>220000</v>
      </c>
      <c r="U10" s="8">
        <v>27000</v>
      </c>
      <c r="V10" s="8">
        <v>211894</v>
      </c>
      <c r="W10" s="23">
        <f>R10+T10+U10+V10</f>
        <v>678894</v>
      </c>
      <c r="X10" s="6"/>
      <c r="Y10" s="6"/>
      <c r="Z10" s="19">
        <f>Q10+W10</f>
        <v>3483997</v>
      </c>
      <c r="AA10" s="19">
        <v>34898</v>
      </c>
      <c r="AB10" s="19">
        <v>42000</v>
      </c>
      <c r="AC10" s="19">
        <f t="shared" ref="AC10:AC47" si="0">(Q10+R10)*9/100</f>
        <v>272259.27</v>
      </c>
      <c r="AD10" s="19">
        <f>Z10+AA10+AB10+AC10-Y10</f>
        <v>3833154.27</v>
      </c>
    </row>
    <row r="11" spans="1:31" ht="25.5" x14ac:dyDescent="0.45">
      <c r="A11" s="70" t="s">
        <v>41</v>
      </c>
      <c r="B11" s="71"/>
      <c r="C11" s="70" t="s">
        <v>42</v>
      </c>
      <c r="D11" s="72"/>
      <c r="E11" s="71"/>
      <c r="F11" s="21" t="s">
        <v>43</v>
      </c>
      <c r="G11" s="21" t="s">
        <v>44</v>
      </c>
      <c r="H11" s="21" t="s">
        <v>31</v>
      </c>
      <c r="I11" s="73" t="s">
        <v>45</v>
      </c>
      <c r="J11" s="74"/>
      <c r="K11" s="41"/>
      <c r="L11" s="41"/>
      <c r="M11" s="21" t="s">
        <v>33</v>
      </c>
      <c r="N11" s="21" t="s">
        <v>34</v>
      </c>
      <c r="O11" s="8">
        <v>2932608</v>
      </c>
      <c r="P11" s="22"/>
      <c r="Q11" s="8">
        <v>2932608</v>
      </c>
      <c r="R11" s="75">
        <v>220000</v>
      </c>
      <c r="S11" s="76"/>
      <c r="T11" s="8">
        <v>230000</v>
      </c>
      <c r="U11" s="24"/>
      <c r="V11" s="24"/>
      <c r="W11" s="23">
        <f t="shared" ref="W11:W47" si="1">R11+T11+U11+V11</f>
        <v>450000</v>
      </c>
      <c r="X11" s="7"/>
      <c r="Y11" s="7"/>
      <c r="Z11" s="19">
        <f t="shared" ref="Z11:Z47" si="2">Q11+W11</f>
        <v>3382608</v>
      </c>
      <c r="AA11" s="19">
        <v>34898</v>
      </c>
      <c r="AB11" s="19">
        <v>42000</v>
      </c>
      <c r="AC11" s="19">
        <f t="shared" si="0"/>
        <v>283734.71999999997</v>
      </c>
      <c r="AD11" s="19">
        <f t="shared" ref="AD11:AD48" si="3">Z11+AA11+AB11+AC11-Y11</f>
        <v>3743240.7199999997</v>
      </c>
    </row>
    <row r="12" spans="1:31" ht="25.5" x14ac:dyDescent="0.45">
      <c r="A12" s="70" t="s">
        <v>35</v>
      </c>
      <c r="B12" s="71"/>
      <c r="C12" s="70" t="s">
        <v>46</v>
      </c>
      <c r="D12" s="72"/>
      <c r="E12" s="71"/>
      <c r="F12" s="21" t="s">
        <v>47</v>
      </c>
      <c r="G12" s="21" t="s">
        <v>48</v>
      </c>
      <c r="H12" s="21" t="s">
        <v>31</v>
      </c>
      <c r="I12" s="73" t="s">
        <v>40</v>
      </c>
      <c r="J12" s="74"/>
      <c r="K12" s="41"/>
      <c r="L12" s="41"/>
      <c r="M12" s="21" t="s">
        <v>33</v>
      </c>
      <c r="N12" s="21" t="s">
        <v>49</v>
      </c>
      <c r="O12" s="8">
        <v>2932608</v>
      </c>
      <c r="P12" s="22">
        <v>4</v>
      </c>
      <c r="Q12" s="8">
        <v>2932608</v>
      </c>
      <c r="R12" s="75">
        <v>220000</v>
      </c>
      <c r="S12" s="76"/>
      <c r="T12" s="8">
        <v>230000</v>
      </c>
      <c r="U12" s="8">
        <v>36000</v>
      </c>
      <c r="V12" s="8"/>
      <c r="W12" s="23">
        <f t="shared" si="1"/>
        <v>486000</v>
      </c>
      <c r="X12" s="6"/>
      <c r="Y12" s="6"/>
      <c r="Z12" s="19">
        <f t="shared" si="2"/>
        <v>3418608</v>
      </c>
      <c r="AA12" s="19">
        <v>34898</v>
      </c>
      <c r="AB12" s="19">
        <v>42000</v>
      </c>
      <c r="AC12" s="19">
        <f t="shared" si="0"/>
        <v>283734.71999999997</v>
      </c>
      <c r="AD12" s="19">
        <f t="shared" si="3"/>
        <v>3779240.7199999997</v>
      </c>
    </row>
    <row r="13" spans="1:31" ht="25.5" x14ac:dyDescent="0.45">
      <c r="A13" s="70" t="s">
        <v>50</v>
      </c>
      <c r="B13" s="71"/>
      <c r="C13" s="70" t="s">
        <v>51</v>
      </c>
      <c r="D13" s="72"/>
      <c r="E13" s="71"/>
      <c r="F13" s="21" t="s">
        <v>52</v>
      </c>
      <c r="G13" s="21" t="s">
        <v>53</v>
      </c>
      <c r="H13" s="21" t="s">
        <v>31</v>
      </c>
      <c r="I13" s="73" t="s">
        <v>54</v>
      </c>
      <c r="J13" s="74"/>
      <c r="K13" s="41"/>
      <c r="L13" s="41"/>
      <c r="M13" s="21" t="s">
        <v>33</v>
      </c>
      <c r="N13" s="21" t="s">
        <v>34</v>
      </c>
      <c r="O13" s="8">
        <v>2932608</v>
      </c>
      <c r="P13" s="22"/>
      <c r="Q13" s="8">
        <v>2805103</v>
      </c>
      <c r="R13" s="75">
        <v>210000</v>
      </c>
      <c r="S13" s="76"/>
      <c r="T13" s="8">
        <v>220000</v>
      </c>
      <c r="U13" s="24"/>
      <c r="V13" s="24"/>
      <c r="W13" s="23">
        <f t="shared" si="1"/>
        <v>430000</v>
      </c>
      <c r="X13" s="24"/>
      <c r="Y13" s="24"/>
      <c r="Z13" s="19">
        <f t="shared" si="2"/>
        <v>3235103</v>
      </c>
      <c r="AA13" s="19">
        <v>34898</v>
      </c>
      <c r="AB13" s="19">
        <v>42000</v>
      </c>
      <c r="AC13" s="19">
        <f t="shared" si="0"/>
        <v>271359.27</v>
      </c>
      <c r="AD13" s="19">
        <f t="shared" si="3"/>
        <v>3583360.27</v>
      </c>
    </row>
    <row r="14" spans="1:31" ht="25.5" x14ac:dyDescent="0.45">
      <c r="A14" s="70" t="s">
        <v>55</v>
      </c>
      <c r="B14" s="71"/>
      <c r="C14" s="70" t="s">
        <v>56</v>
      </c>
      <c r="D14" s="72"/>
      <c r="E14" s="71"/>
      <c r="F14" s="21" t="s">
        <v>57</v>
      </c>
      <c r="G14" s="21" t="s">
        <v>58</v>
      </c>
      <c r="H14" s="21" t="s">
        <v>31</v>
      </c>
      <c r="I14" s="73" t="s">
        <v>54</v>
      </c>
      <c r="J14" s="74"/>
      <c r="K14" s="41"/>
      <c r="L14" s="41"/>
      <c r="M14" s="21" t="s">
        <v>33</v>
      </c>
      <c r="N14" s="21" t="s">
        <v>34</v>
      </c>
      <c r="O14" s="8">
        <v>2932608</v>
      </c>
      <c r="P14" s="22"/>
      <c r="Q14" s="8">
        <v>2805103</v>
      </c>
      <c r="R14" s="75">
        <v>200000</v>
      </c>
      <c r="S14" s="76"/>
      <c r="T14" s="8">
        <v>220000</v>
      </c>
      <c r="U14" s="8">
        <v>27000</v>
      </c>
      <c r="V14" s="8"/>
      <c r="W14" s="23">
        <f t="shared" si="1"/>
        <v>447000</v>
      </c>
      <c r="X14" s="24"/>
      <c r="Y14" s="24"/>
      <c r="Z14" s="19">
        <f t="shared" si="2"/>
        <v>3252103</v>
      </c>
      <c r="AA14" s="19">
        <v>34898</v>
      </c>
      <c r="AB14" s="19">
        <v>42000</v>
      </c>
      <c r="AC14" s="19">
        <f t="shared" si="0"/>
        <v>270459.27</v>
      </c>
      <c r="AD14" s="19">
        <f t="shared" si="3"/>
        <v>3599460.27</v>
      </c>
    </row>
    <row r="15" spans="1:31" ht="25.5" x14ac:dyDescent="0.45">
      <c r="A15" s="70" t="s">
        <v>59</v>
      </c>
      <c r="B15" s="71"/>
      <c r="C15" s="70" t="s">
        <v>60</v>
      </c>
      <c r="D15" s="72"/>
      <c r="E15" s="71"/>
      <c r="F15" s="21" t="s">
        <v>61</v>
      </c>
      <c r="G15" s="21" t="s">
        <v>62</v>
      </c>
      <c r="H15" s="21" t="s">
        <v>31</v>
      </c>
      <c r="I15" s="73" t="s">
        <v>54</v>
      </c>
      <c r="J15" s="74"/>
      <c r="K15" s="41"/>
      <c r="L15" s="41"/>
      <c r="M15" s="21" t="s">
        <v>33</v>
      </c>
      <c r="N15" s="21" t="s">
        <v>34</v>
      </c>
      <c r="O15" s="8">
        <v>2932608</v>
      </c>
      <c r="P15" s="22"/>
      <c r="Q15" s="8">
        <v>2805103</v>
      </c>
      <c r="R15" s="75">
        <v>220000</v>
      </c>
      <c r="S15" s="76"/>
      <c r="T15" s="8">
        <v>220000</v>
      </c>
      <c r="U15" s="8">
        <v>27000</v>
      </c>
      <c r="V15" s="8"/>
      <c r="W15" s="23">
        <f t="shared" si="1"/>
        <v>467000</v>
      </c>
      <c r="X15" s="24"/>
      <c r="Y15" s="24"/>
      <c r="Z15" s="19">
        <f t="shared" si="2"/>
        <v>3272103</v>
      </c>
      <c r="AA15" s="19">
        <v>34898</v>
      </c>
      <c r="AB15" s="19">
        <v>42000</v>
      </c>
      <c r="AC15" s="19">
        <f t="shared" si="0"/>
        <v>272259.27</v>
      </c>
      <c r="AD15" s="19">
        <f t="shared" si="3"/>
        <v>3621260.27</v>
      </c>
    </row>
    <row r="16" spans="1:31" ht="25.5" x14ac:dyDescent="0.45">
      <c r="A16" s="70" t="s">
        <v>63</v>
      </c>
      <c r="B16" s="71"/>
      <c r="C16" s="70" t="s">
        <v>64</v>
      </c>
      <c r="D16" s="72"/>
      <c r="E16" s="71"/>
      <c r="F16" s="21" t="s">
        <v>65</v>
      </c>
      <c r="G16" s="21" t="s">
        <v>66</v>
      </c>
      <c r="H16" s="21" t="s">
        <v>31</v>
      </c>
      <c r="I16" s="73" t="s">
        <v>54</v>
      </c>
      <c r="J16" s="74"/>
      <c r="K16" s="41"/>
      <c r="L16" s="41"/>
      <c r="M16" s="21" t="s">
        <v>33</v>
      </c>
      <c r="N16" s="21" t="s">
        <v>34</v>
      </c>
      <c r="O16" s="8">
        <v>2932608</v>
      </c>
      <c r="P16" s="22"/>
      <c r="Q16" s="8">
        <v>2932608</v>
      </c>
      <c r="R16" s="75">
        <v>220000</v>
      </c>
      <c r="S16" s="76"/>
      <c r="T16" s="8">
        <v>230000</v>
      </c>
      <c r="U16" s="8">
        <v>36000</v>
      </c>
      <c r="V16" s="8"/>
      <c r="W16" s="23">
        <f t="shared" si="1"/>
        <v>486000</v>
      </c>
      <c r="X16" s="24"/>
      <c r="Y16" s="24"/>
      <c r="Z16" s="19">
        <f t="shared" si="2"/>
        <v>3418608</v>
      </c>
      <c r="AA16" s="19">
        <v>34898</v>
      </c>
      <c r="AB16" s="19">
        <v>42000</v>
      </c>
      <c r="AC16" s="19">
        <f t="shared" si="0"/>
        <v>283734.71999999997</v>
      </c>
      <c r="AD16" s="19">
        <f t="shared" si="3"/>
        <v>3779240.7199999997</v>
      </c>
    </row>
    <row r="17" spans="1:30" ht="25.5" x14ac:dyDescent="0.45">
      <c r="A17" s="70" t="s">
        <v>67</v>
      </c>
      <c r="B17" s="71"/>
      <c r="C17" s="70" t="s">
        <v>68</v>
      </c>
      <c r="D17" s="72"/>
      <c r="E17" s="71"/>
      <c r="F17" s="21" t="s">
        <v>69</v>
      </c>
      <c r="G17" s="21" t="s">
        <v>70</v>
      </c>
      <c r="H17" s="21" t="s">
        <v>31</v>
      </c>
      <c r="I17" s="73" t="s">
        <v>40</v>
      </c>
      <c r="J17" s="74"/>
      <c r="K17" s="41"/>
      <c r="L17" s="41"/>
      <c r="M17" s="21" t="s">
        <v>33</v>
      </c>
      <c r="N17" s="21" t="s">
        <v>34</v>
      </c>
      <c r="O17" s="8">
        <v>2932608</v>
      </c>
      <c r="P17" s="22"/>
      <c r="Q17" s="8">
        <v>2932608</v>
      </c>
      <c r="R17" s="75">
        <v>220000</v>
      </c>
      <c r="S17" s="76"/>
      <c r="T17" s="8">
        <v>230000</v>
      </c>
      <c r="U17" s="8">
        <v>39000</v>
      </c>
      <c r="V17" s="8"/>
      <c r="W17" s="23">
        <f t="shared" si="1"/>
        <v>489000</v>
      </c>
      <c r="X17" s="24"/>
      <c r="Y17" s="24"/>
      <c r="Z17" s="19">
        <f t="shared" si="2"/>
        <v>3421608</v>
      </c>
      <c r="AA17" s="19">
        <v>34898</v>
      </c>
      <c r="AB17" s="19">
        <v>42000</v>
      </c>
      <c r="AC17" s="19">
        <f t="shared" si="0"/>
        <v>283734.71999999997</v>
      </c>
      <c r="AD17" s="19">
        <f t="shared" si="3"/>
        <v>3782240.7199999997</v>
      </c>
    </row>
    <row r="18" spans="1:30" ht="25.5" x14ac:dyDescent="0.45">
      <c r="A18" s="70" t="s">
        <v>71</v>
      </c>
      <c r="B18" s="71"/>
      <c r="C18" s="70" t="s">
        <v>72</v>
      </c>
      <c r="D18" s="72"/>
      <c r="E18" s="71"/>
      <c r="F18" s="21" t="s">
        <v>73</v>
      </c>
      <c r="G18" s="21" t="s">
        <v>74</v>
      </c>
      <c r="H18" s="21" t="s">
        <v>31</v>
      </c>
      <c r="I18" s="73" t="s">
        <v>75</v>
      </c>
      <c r="J18" s="74"/>
      <c r="K18" s="41"/>
      <c r="L18" s="41"/>
      <c r="M18" s="21" t="s">
        <v>33</v>
      </c>
      <c r="N18" s="21" t="s">
        <v>34</v>
      </c>
      <c r="O18" s="8">
        <v>2932608</v>
      </c>
      <c r="P18" s="22"/>
      <c r="Q18" s="8">
        <v>2932608</v>
      </c>
      <c r="R18" s="75">
        <v>220000</v>
      </c>
      <c r="S18" s="76"/>
      <c r="T18" s="8">
        <v>230000</v>
      </c>
      <c r="U18" s="8">
        <v>33000</v>
      </c>
      <c r="V18" s="8"/>
      <c r="W18" s="23">
        <f t="shared" si="1"/>
        <v>483000</v>
      </c>
      <c r="X18" s="24"/>
      <c r="Y18" s="24"/>
      <c r="Z18" s="19">
        <f t="shared" si="2"/>
        <v>3415608</v>
      </c>
      <c r="AA18" s="19">
        <v>34898</v>
      </c>
      <c r="AB18" s="19">
        <v>42000</v>
      </c>
      <c r="AC18" s="19">
        <f t="shared" si="0"/>
        <v>283734.71999999997</v>
      </c>
      <c r="AD18" s="19">
        <f t="shared" si="3"/>
        <v>3776240.7199999997</v>
      </c>
    </row>
    <row r="19" spans="1:30" ht="25.5" x14ac:dyDescent="0.45">
      <c r="A19" s="70" t="s">
        <v>76</v>
      </c>
      <c r="B19" s="71"/>
      <c r="C19" s="70" t="s">
        <v>77</v>
      </c>
      <c r="D19" s="72"/>
      <c r="E19" s="71"/>
      <c r="F19" s="21" t="s">
        <v>78</v>
      </c>
      <c r="G19" s="21" t="s">
        <v>79</v>
      </c>
      <c r="H19" s="21" t="s">
        <v>31</v>
      </c>
      <c r="I19" s="73" t="s">
        <v>80</v>
      </c>
      <c r="J19" s="74"/>
      <c r="K19" s="41"/>
      <c r="L19" s="41"/>
      <c r="M19" s="21" t="s">
        <v>33</v>
      </c>
      <c r="N19" s="21" t="s">
        <v>34</v>
      </c>
      <c r="O19" s="8">
        <v>2932608</v>
      </c>
      <c r="P19" s="22"/>
      <c r="Q19" s="8">
        <v>2932608</v>
      </c>
      <c r="R19" s="75">
        <v>230000</v>
      </c>
      <c r="S19" s="76"/>
      <c r="T19" s="8">
        <v>240000</v>
      </c>
      <c r="U19" s="24"/>
      <c r="V19" s="8">
        <v>339020</v>
      </c>
      <c r="W19" s="23">
        <f>R19+T19+U19+V19</f>
        <v>809020</v>
      </c>
      <c r="X19" s="24"/>
      <c r="Y19" s="24"/>
      <c r="Z19" s="19">
        <f t="shared" si="2"/>
        <v>3741628</v>
      </c>
      <c r="AA19" s="19">
        <v>34898</v>
      </c>
      <c r="AB19" s="19">
        <v>42000</v>
      </c>
      <c r="AC19" s="19">
        <f t="shared" si="0"/>
        <v>284634.71999999997</v>
      </c>
      <c r="AD19" s="19">
        <f t="shared" si="3"/>
        <v>4103160.7199999997</v>
      </c>
    </row>
    <row r="20" spans="1:30" ht="25.5" x14ac:dyDescent="0.45">
      <c r="A20" s="70" t="s">
        <v>81</v>
      </c>
      <c r="B20" s="71"/>
      <c r="C20" s="70" t="s">
        <v>82</v>
      </c>
      <c r="D20" s="72"/>
      <c r="E20" s="71"/>
      <c r="F20" s="21" t="s">
        <v>83</v>
      </c>
      <c r="G20" s="21" t="s">
        <v>84</v>
      </c>
      <c r="H20" s="21" t="s">
        <v>31</v>
      </c>
      <c r="I20" s="73" t="s">
        <v>54</v>
      </c>
      <c r="J20" s="74"/>
      <c r="K20" s="41"/>
      <c r="L20" s="41"/>
      <c r="M20" s="21" t="s">
        <v>33</v>
      </c>
      <c r="N20" s="21" t="s">
        <v>34</v>
      </c>
      <c r="O20" s="8">
        <v>2932608</v>
      </c>
      <c r="P20" s="22"/>
      <c r="Q20" s="8">
        <v>2805103</v>
      </c>
      <c r="R20" s="75">
        <v>210000</v>
      </c>
      <c r="S20" s="76"/>
      <c r="T20" s="8">
        <v>220000</v>
      </c>
      <c r="U20" s="8">
        <v>33000</v>
      </c>
      <c r="V20" s="8">
        <v>177985</v>
      </c>
      <c r="W20" s="23">
        <f t="shared" si="1"/>
        <v>640985</v>
      </c>
      <c r="X20" s="24"/>
      <c r="Y20" s="24"/>
      <c r="Z20" s="19">
        <f t="shared" si="2"/>
        <v>3446088</v>
      </c>
      <c r="AA20" s="19">
        <v>34898</v>
      </c>
      <c r="AB20" s="19">
        <v>42000</v>
      </c>
      <c r="AC20" s="19">
        <f t="shared" si="0"/>
        <v>271359.27</v>
      </c>
      <c r="AD20" s="19">
        <f t="shared" si="3"/>
        <v>3794345.27</v>
      </c>
    </row>
    <row r="21" spans="1:30" ht="25.5" x14ac:dyDescent="0.45">
      <c r="A21" s="70" t="s">
        <v>85</v>
      </c>
      <c r="B21" s="71"/>
      <c r="C21" s="70" t="s">
        <v>86</v>
      </c>
      <c r="D21" s="72"/>
      <c r="E21" s="71"/>
      <c r="F21" s="21" t="s">
        <v>87</v>
      </c>
      <c r="G21" s="21" t="s">
        <v>88</v>
      </c>
      <c r="H21" s="21" t="s">
        <v>31</v>
      </c>
      <c r="I21" s="73" t="s">
        <v>54</v>
      </c>
      <c r="J21" s="74"/>
      <c r="K21" s="41"/>
      <c r="L21" s="41"/>
      <c r="M21" s="21" t="s">
        <v>33</v>
      </c>
      <c r="N21" s="21" t="s">
        <v>34</v>
      </c>
      <c r="O21" s="8">
        <v>2932608</v>
      </c>
      <c r="P21" s="22"/>
      <c r="Q21" s="8">
        <v>2805103</v>
      </c>
      <c r="R21" s="75">
        <v>210000</v>
      </c>
      <c r="S21" s="76"/>
      <c r="T21" s="8">
        <v>220000</v>
      </c>
      <c r="U21" s="8">
        <v>27000</v>
      </c>
      <c r="V21" s="8">
        <v>25426</v>
      </c>
      <c r="W21" s="23">
        <f t="shared" si="1"/>
        <v>482426</v>
      </c>
      <c r="X21" s="24"/>
      <c r="Y21" s="24"/>
      <c r="Z21" s="19">
        <f t="shared" si="2"/>
        <v>3287529</v>
      </c>
      <c r="AA21" s="19">
        <v>34898</v>
      </c>
      <c r="AB21" s="19">
        <v>42000</v>
      </c>
      <c r="AC21" s="19">
        <f t="shared" si="0"/>
        <v>271359.27</v>
      </c>
      <c r="AD21" s="19">
        <f t="shared" si="3"/>
        <v>3635786.27</v>
      </c>
    </row>
    <row r="22" spans="1:30" ht="25.5" x14ac:dyDescent="0.45">
      <c r="A22" s="70" t="s">
        <v>89</v>
      </c>
      <c r="B22" s="71"/>
      <c r="C22" s="70" t="s">
        <v>90</v>
      </c>
      <c r="D22" s="72"/>
      <c r="E22" s="71"/>
      <c r="F22" s="21" t="s">
        <v>91</v>
      </c>
      <c r="G22" s="21" t="s">
        <v>92</v>
      </c>
      <c r="H22" s="21" t="s">
        <v>31</v>
      </c>
      <c r="I22" s="73" t="s">
        <v>93</v>
      </c>
      <c r="J22" s="74"/>
      <c r="K22" s="41"/>
      <c r="L22" s="41"/>
      <c r="M22" s="21" t="s">
        <v>33</v>
      </c>
      <c r="N22" s="21" t="s">
        <v>34</v>
      </c>
      <c r="O22" s="8">
        <v>2932608</v>
      </c>
      <c r="P22" s="22"/>
      <c r="Q22" s="8">
        <v>2677598</v>
      </c>
      <c r="R22" s="75">
        <v>200000</v>
      </c>
      <c r="S22" s="76"/>
      <c r="T22" s="8">
        <v>210000</v>
      </c>
      <c r="U22" s="24"/>
      <c r="V22" s="8">
        <v>118657</v>
      </c>
      <c r="W22" s="23">
        <f t="shared" si="1"/>
        <v>528657</v>
      </c>
      <c r="X22" s="24"/>
      <c r="Y22" s="24"/>
      <c r="Z22" s="19">
        <f t="shared" si="2"/>
        <v>3206255</v>
      </c>
      <c r="AA22" s="19">
        <v>34898</v>
      </c>
      <c r="AB22" s="19">
        <v>42000</v>
      </c>
      <c r="AC22" s="19">
        <f t="shared" si="0"/>
        <v>258983.82</v>
      </c>
      <c r="AD22" s="19">
        <f t="shared" si="3"/>
        <v>3542136.82</v>
      </c>
    </row>
    <row r="23" spans="1:30" ht="25.5" x14ac:dyDescent="0.45">
      <c r="A23" s="70" t="s">
        <v>94</v>
      </c>
      <c r="B23" s="71"/>
      <c r="C23" s="70" t="s">
        <v>95</v>
      </c>
      <c r="D23" s="72"/>
      <c r="E23" s="71"/>
      <c r="F23" s="21" t="s">
        <v>96</v>
      </c>
      <c r="G23" s="21" t="s">
        <v>97</v>
      </c>
      <c r="H23" s="21" t="s">
        <v>31</v>
      </c>
      <c r="I23" s="73" t="s">
        <v>54</v>
      </c>
      <c r="J23" s="74"/>
      <c r="K23" s="41"/>
      <c r="L23" s="41"/>
      <c r="M23" s="21" t="s">
        <v>33</v>
      </c>
      <c r="N23" s="21" t="s">
        <v>34</v>
      </c>
      <c r="O23" s="8">
        <v>2932608</v>
      </c>
      <c r="P23" s="22"/>
      <c r="Q23" s="8">
        <v>2805103</v>
      </c>
      <c r="R23" s="75">
        <v>210000</v>
      </c>
      <c r="S23" s="76"/>
      <c r="T23" s="8">
        <v>220000</v>
      </c>
      <c r="U23" s="8">
        <v>27000</v>
      </c>
      <c r="V23" s="24"/>
      <c r="W23" s="23">
        <f t="shared" si="1"/>
        <v>457000</v>
      </c>
      <c r="X23" s="24"/>
      <c r="Y23" s="24"/>
      <c r="Z23" s="19">
        <f t="shared" si="2"/>
        <v>3262103</v>
      </c>
      <c r="AA23" s="19">
        <v>34898</v>
      </c>
      <c r="AB23" s="19">
        <v>42000</v>
      </c>
      <c r="AC23" s="19">
        <f t="shared" si="0"/>
        <v>271359.27</v>
      </c>
      <c r="AD23" s="19">
        <f t="shared" si="3"/>
        <v>3610360.27</v>
      </c>
    </row>
    <row r="24" spans="1:30" ht="25.5" x14ac:dyDescent="0.45">
      <c r="A24" s="70" t="s">
        <v>98</v>
      </c>
      <c r="B24" s="71"/>
      <c r="C24" s="70" t="s">
        <v>99</v>
      </c>
      <c r="D24" s="72"/>
      <c r="E24" s="71"/>
      <c r="F24" s="21" t="s">
        <v>100</v>
      </c>
      <c r="G24" s="21" t="s">
        <v>101</v>
      </c>
      <c r="H24" s="21" t="s">
        <v>31</v>
      </c>
      <c r="I24" s="73" t="s">
        <v>102</v>
      </c>
      <c r="J24" s="74"/>
      <c r="K24" s="41"/>
      <c r="L24" s="41"/>
      <c r="M24" s="21" t="s">
        <v>33</v>
      </c>
      <c r="N24" s="21" t="s">
        <v>34</v>
      </c>
      <c r="O24" s="8">
        <v>2932608</v>
      </c>
      <c r="P24" s="22"/>
      <c r="Q24" s="8">
        <v>2805103</v>
      </c>
      <c r="R24" s="75">
        <v>230000</v>
      </c>
      <c r="S24" s="76"/>
      <c r="T24" s="8">
        <v>240000</v>
      </c>
      <c r="U24" s="8">
        <v>21000</v>
      </c>
      <c r="V24" s="8">
        <v>432250</v>
      </c>
      <c r="W24" s="23">
        <f t="shared" si="1"/>
        <v>923250</v>
      </c>
      <c r="X24" s="24"/>
      <c r="Y24" s="24"/>
      <c r="Z24" s="19">
        <f t="shared" si="2"/>
        <v>3728353</v>
      </c>
      <c r="AA24" s="19">
        <v>34898</v>
      </c>
      <c r="AB24" s="19">
        <v>42000</v>
      </c>
      <c r="AC24" s="19">
        <f t="shared" si="0"/>
        <v>273159.27</v>
      </c>
      <c r="AD24" s="19">
        <f t="shared" si="3"/>
        <v>4078410.27</v>
      </c>
    </row>
    <row r="25" spans="1:30" ht="25.5" x14ac:dyDescent="0.45">
      <c r="A25" s="70" t="s">
        <v>103</v>
      </c>
      <c r="B25" s="71"/>
      <c r="C25" s="70" t="s">
        <v>104</v>
      </c>
      <c r="D25" s="72"/>
      <c r="E25" s="71"/>
      <c r="F25" s="21" t="s">
        <v>105</v>
      </c>
      <c r="G25" s="21" t="s">
        <v>106</v>
      </c>
      <c r="H25" s="21" t="s">
        <v>31</v>
      </c>
      <c r="I25" s="73" t="s">
        <v>75</v>
      </c>
      <c r="J25" s="74"/>
      <c r="K25" s="41"/>
      <c r="L25" s="41"/>
      <c r="M25" s="21" t="s">
        <v>33</v>
      </c>
      <c r="N25" s="21" t="s">
        <v>34</v>
      </c>
      <c r="O25" s="8">
        <v>2932608</v>
      </c>
      <c r="P25" s="22"/>
      <c r="Q25" s="8">
        <v>2932608</v>
      </c>
      <c r="R25" s="75">
        <v>220000</v>
      </c>
      <c r="S25" s="76"/>
      <c r="T25" s="8">
        <v>230000</v>
      </c>
      <c r="U25" s="8">
        <v>27000</v>
      </c>
      <c r="V25" s="24"/>
      <c r="W25" s="23">
        <f t="shared" si="1"/>
        <v>477000</v>
      </c>
      <c r="X25" s="24"/>
      <c r="Y25" s="24"/>
      <c r="Z25" s="19">
        <f t="shared" si="2"/>
        <v>3409608</v>
      </c>
      <c r="AA25" s="19">
        <v>34898</v>
      </c>
      <c r="AB25" s="19">
        <v>42000</v>
      </c>
      <c r="AC25" s="19">
        <f t="shared" si="0"/>
        <v>283734.71999999997</v>
      </c>
      <c r="AD25" s="19">
        <f t="shared" si="3"/>
        <v>3770240.7199999997</v>
      </c>
    </row>
    <row r="26" spans="1:30" ht="25.5" x14ac:dyDescent="0.45">
      <c r="A26" s="70" t="s">
        <v>107</v>
      </c>
      <c r="B26" s="71"/>
      <c r="C26" s="70" t="s">
        <v>108</v>
      </c>
      <c r="D26" s="72"/>
      <c r="E26" s="71"/>
      <c r="F26" s="21" t="s">
        <v>109</v>
      </c>
      <c r="G26" s="21" t="s">
        <v>110</v>
      </c>
      <c r="H26" s="21" t="s">
        <v>31</v>
      </c>
      <c r="I26" s="73" t="s">
        <v>40</v>
      </c>
      <c r="J26" s="74"/>
      <c r="K26" s="41"/>
      <c r="L26" s="41"/>
      <c r="M26" s="21" t="s">
        <v>33</v>
      </c>
      <c r="N26" s="21" t="s">
        <v>49</v>
      </c>
      <c r="O26" s="8">
        <v>2932608</v>
      </c>
      <c r="P26" s="22"/>
      <c r="Q26" s="8">
        <v>2805103</v>
      </c>
      <c r="R26" s="75">
        <v>210000</v>
      </c>
      <c r="S26" s="76"/>
      <c r="T26" s="8">
        <v>220000</v>
      </c>
      <c r="U26" s="8">
        <v>24000</v>
      </c>
      <c r="V26" s="8">
        <v>271216</v>
      </c>
      <c r="W26" s="23">
        <f t="shared" si="1"/>
        <v>725216</v>
      </c>
      <c r="X26" s="24"/>
      <c r="Y26" s="24"/>
      <c r="Z26" s="19">
        <f t="shared" si="2"/>
        <v>3530319</v>
      </c>
      <c r="AA26" s="19">
        <v>34898</v>
      </c>
      <c r="AB26" s="19">
        <v>42000</v>
      </c>
      <c r="AC26" s="19">
        <f t="shared" si="0"/>
        <v>271359.27</v>
      </c>
      <c r="AD26" s="19">
        <f t="shared" si="3"/>
        <v>3878576.27</v>
      </c>
    </row>
    <row r="27" spans="1:30" ht="25.5" x14ac:dyDescent="0.45">
      <c r="A27" s="70" t="s">
        <v>111</v>
      </c>
      <c r="B27" s="71"/>
      <c r="C27" s="70" t="s">
        <v>112</v>
      </c>
      <c r="D27" s="72"/>
      <c r="E27" s="71"/>
      <c r="F27" s="21" t="s">
        <v>113</v>
      </c>
      <c r="G27" s="21" t="s">
        <v>114</v>
      </c>
      <c r="H27" s="21" t="s">
        <v>31</v>
      </c>
      <c r="I27" s="73" t="s">
        <v>40</v>
      </c>
      <c r="J27" s="74"/>
      <c r="K27" s="41"/>
      <c r="L27" s="41"/>
      <c r="M27" s="21" t="s">
        <v>33</v>
      </c>
      <c r="N27" s="21" t="s">
        <v>34</v>
      </c>
      <c r="O27" s="8">
        <v>2932608</v>
      </c>
      <c r="P27" s="22"/>
      <c r="Q27" s="8">
        <v>2805103</v>
      </c>
      <c r="R27" s="75">
        <v>220000</v>
      </c>
      <c r="S27" s="76"/>
      <c r="T27" s="8">
        <v>220000</v>
      </c>
      <c r="U27" s="8">
        <v>36000</v>
      </c>
      <c r="V27" s="8">
        <v>59330</v>
      </c>
      <c r="W27" s="23">
        <f t="shared" si="1"/>
        <v>535330</v>
      </c>
      <c r="X27" s="24"/>
      <c r="Y27" s="24"/>
      <c r="Z27" s="19">
        <f t="shared" si="2"/>
        <v>3340433</v>
      </c>
      <c r="AA27" s="19">
        <v>34898</v>
      </c>
      <c r="AB27" s="19">
        <v>42000</v>
      </c>
      <c r="AC27" s="19">
        <f t="shared" si="0"/>
        <v>272259.27</v>
      </c>
      <c r="AD27" s="19">
        <f t="shared" si="3"/>
        <v>3689590.27</v>
      </c>
    </row>
    <row r="28" spans="1:30" ht="25.5" x14ac:dyDescent="0.45">
      <c r="A28" s="70" t="s">
        <v>115</v>
      </c>
      <c r="B28" s="71"/>
      <c r="C28" s="70" t="s">
        <v>116</v>
      </c>
      <c r="D28" s="72"/>
      <c r="E28" s="71"/>
      <c r="F28" s="21" t="s">
        <v>117</v>
      </c>
      <c r="G28" s="21" t="s">
        <v>118</v>
      </c>
      <c r="H28" s="21" t="s">
        <v>31</v>
      </c>
      <c r="I28" s="73" t="s">
        <v>40</v>
      </c>
      <c r="J28" s="74"/>
      <c r="K28" s="41"/>
      <c r="L28" s="41"/>
      <c r="M28" s="21" t="s">
        <v>33</v>
      </c>
      <c r="N28" s="21" t="s">
        <v>34</v>
      </c>
      <c r="O28" s="8">
        <v>2932608</v>
      </c>
      <c r="P28" s="22"/>
      <c r="Q28" s="8">
        <v>2805103</v>
      </c>
      <c r="R28" s="75">
        <v>210000</v>
      </c>
      <c r="S28" s="76"/>
      <c r="T28" s="8">
        <v>220000</v>
      </c>
      <c r="U28" s="8">
        <v>36000</v>
      </c>
      <c r="V28" s="24"/>
      <c r="W28" s="23">
        <f t="shared" si="1"/>
        <v>466000</v>
      </c>
      <c r="X28" s="24"/>
      <c r="Y28" s="24"/>
      <c r="Z28" s="19">
        <f t="shared" si="2"/>
        <v>3271103</v>
      </c>
      <c r="AA28" s="19">
        <v>34898</v>
      </c>
      <c r="AB28" s="19">
        <v>42000</v>
      </c>
      <c r="AC28" s="19">
        <f t="shared" si="0"/>
        <v>271359.27</v>
      </c>
      <c r="AD28" s="19">
        <f t="shared" si="3"/>
        <v>3619360.27</v>
      </c>
    </row>
    <row r="29" spans="1:30" ht="25.5" x14ac:dyDescent="0.45">
      <c r="A29" s="70" t="s">
        <v>119</v>
      </c>
      <c r="B29" s="71"/>
      <c r="C29" s="70" t="s">
        <v>120</v>
      </c>
      <c r="D29" s="72"/>
      <c r="E29" s="71"/>
      <c r="F29" s="21" t="s">
        <v>121</v>
      </c>
      <c r="G29" s="21" t="s">
        <v>122</v>
      </c>
      <c r="H29" s="21" t="s">
        <v>31</v>
      </c>
      <c r="I29" s="73" t="s">
        <v>54</v>
      </c>
      <c r="J29" s="74"/>
      <c r="K29" s="41"/>
      <c r="L29" s="41"/>
      <c r="M29" s="21" t="s">
        <v>33</v>
      </c>
      <c r="N29" s="21" t="s">
        <v>34</v>
      </c>
      <c r="O29" s="8">
        <v>2932608</v>
      </c>
      <c r="P29" s="22"/>
      <c r="Q29" s="8">
        <v>2932608</v>
      </c>
      <c r="R29" s="75">
        <v>220000</v>
      </c>
      <c r="S29" s="76"/>
      <c r="T29" s="8">
        <v>230000</v>
      </c>
      <c r="U29" s="8">
        <v>36000</v>
      </c>
      <c r="V29" s="8">
        <v>76279</v>
      </c>
      <c r="W29" s="23">
        <f t="shared" si="1"/>
        <v>562279</v>
      </c>
      <c r="X29" s="24"/>
      <c r="Y29" s="24"/>
      <c r="Z29" s="19">
        <f t="shared" si="2"/>
        <v>3494887</v>
      </c>
      <c r="AA29" s="19">
        <v>34898</v>
      </c>
      <c r="AB29" s="19">
        <v>42000</v>
      </c>
      <c r="AC29" s="19">
        <f t="shared" si="0"/>
        <v>283734.71999999997</v>
      </c>
      <c r="AD29" s="19">
        <f t="shared" si="3"/>
        <v>3855519.7199999997</v>
      </c>
    </row>
    <row r="30" spans="1:30" ht="25.5" x14ac:dyDescent="0.45">
      <c r="A30" s="70" t="s">
        <v>123</v>
      </c>
      <c r="B30" s="71"/>
      <c r="C30" s="70" t="s">
        <v>124</v>
      </c>
      <c r="D30" s="72"/>
      <c r="E30" s="71"/>
      <c r="F30" s="21" t="s">
        <v>125</v>
      </c>
      <c r="G30" s="21" t="s">
        <v>126</v>
      </c>
      <c r="H30" s="21" t="s">
        <v>31</v>
      </c>
      <c r="I30" s="73" t="s">
        <v>54</v>
      </c>
      <c r="J30" s="74"/>
      <c r="K30" s="41"/>
      <c r="L30" s="41"/>
      <c r="M30" s="21" t="s">
        <v>33</v>
      </c>
      <c r="N30" s="21" t="s">
        <v>34</v>
      </c>
      <c r="O30" s="8">
        <v>2932608</v>
      </c>
      <c r="P30" s="22"/>
      <c r="Q30" s="8">
        <v>2805103</v>
      </c>
      <c r="R30" s="75">
        <v>220000</v>
      </c>
      <c r="S30" s="76"/>
      <c r="T30" s="8">
        <v>220000</v>
      </c>
      <c r="U30" s="8">
        <v>36000</v>
      </c>
      <c r="V30" s="8">
        <v>59328</v>
      </c>
      <c r="W30" s="23">
        <f t="shared" si="1"/>
        <v>535328</v>
      </c>
      <c r="X30" s="24"/>
      <c r="Y30" s="24"/>
      <c r="Z30" s="19">
        <f t="shared" si="2"/>
        <v>3340431</v>
      </c>
      <c r="AA30" s="19">
        <v>34898</v>
      </c>
      <c r="AB30" s="19">
        <v>42000</v>
      </c>
      <c r="AC30" s="19">
        <f t="shared" si="0"/>
        <v>272259.27</v>
      </c>
      <c r="AD30" s="19">
        <f t="shared" si="3"/>
        <v>3689588.27</v>
      </c>
    </row>
    <row r="31" spans="1:30" ht="25.5" x14ac:dyDescent="0.45">
      <c r="A31" s="70" t="s">
        <v>127</v>
      </c>
      <c r="B31" s="71"/>
      <c r="C31" s="70" t="s">
        <v>128</v>
      </c>
      <c r="D31" s="72"/>
      <c r="E31" s="71"/>
      <c r="F31" s="21" t="s">
        <v>129</v>
      </c>
      <c r="G31" s="21" t="s">
        <v>130</v>
      </c>
      <c r="H31" s="21" t="s">
        <v>31</v>
      </c>
      <c r="I31" s="73" t="s">
        <v>54</v>
      </c>
      <c r="J31" s="74"/>
      <c r="K31" s="41"/>
      <c r="L31" s="41"/>
      <c r="M31" s="21" t="s">
        <v>33</v>
      </c>
      <c r="N31" s="21" t="s">
        <v>34</v>
      </c>
      <c r="O31" s="8">
        <v>2932608</v>
      </c>
      <c r="P31" s="22"/>
      <c r="Q31" s="8">
        <v>2932608</v>
      </c>
      <c r="R31" s="75">
        <v>220000</v>
      </c>
      <c r="S31" s="76"/>
      <c r="T31" s="8">
        <v>230000</v>
      </c>
      <c r="U31" s="8">
        <v>27000</v>
      </c>
      <c r="V31" s="24"/>
      <c r="W31" s="23">
        <f t="shared" si="1"/>
        <v>477000</v>
      </c>
      <c r="X31" s="24"/>
      <c r="Y31" s="24"/>
      <c r="Z31" s="19">
        <f t="shared" si="2"/>
        <v>3409608</v>
      </c>
      <c r="AA31" s="19">
        <v>34898</v>
      </c>
      <c r="AB31" s="19">
        <v>42000</v>
      </c>
      <c r="AC31" s="19">
        <f t="shared" si="0"/>
        <v>283734.71999999997</v>
      </c>
      <c r="AD31" s="19">
        <f t="shared" si="3"/>
        <v>3770240.7199999997</v>
      </c>
    </row>
    <row r="32" spans="1:30" ht="25.5" x14ac:dyDescent="0.45">
      <c r="A32" s="70" t="s">
        <v>131</v>
      </c>
      <c r="B32" s="71"/>
      <c r="C32" s="70" t="s">
        <v>132</v>
      </c>
      <c r="D32" s="72"/>
      <c r="E32" s="71"/>
      <c r="F32" s="21" t="s">
        <v>133</v>
      </c>
      <c r="G32" s="21" t="s">
        <v>134</v>
      </c>
      <c r="H32" s="21" t="s">
        <v>31</v>
      </c>
      <c r="I32" s="73" t="s">
        <v>40</v>
      </c>
      <c r="J32" s="74"/>
      <c r="K32" s="41"/>
      <c r="L32" s="41"/>
      <c r="M32" s="21" t="s">
        <v>33</v>
      </c>
      <c r="N32" s="21" t="s">
        <v>34</v>
      </c>
      <c r="O32" s="8">
        <v>2932608</v>
      </c>
      <c r="P32" s="22"/>
      <c r="Q32" s="8">
        <v>2932608</v>
      </c>
      <c r="R32" s="75">
        <v>220000</v>
      </c>
      <c r="S32" s="76"/>
      <c r="T32" s="8">
        <v>240000</v>
      </c>
      <c r="U32" s="8">
        <v>27000</v>
      </c>
      <c r="V32" s="8">
        <v>127132</v>
      </c>
      <c r="W32" s="23">
        <f t="shared" si="1"/>
        <v>614132</v>
      </c>
      <c r="X32" s="24"/>
      <c r="Y32" s="24"/>
      <c r="Z32" s="19">
        <f t="shared" si="2"/>
        <v>3546740</v>
      </c>
      <c r="AA32" s="19">
        <v>34898</v>
      </c>
      <c r="AB32" s="19">
        <v>42000</v>
      </c>
      <c r="AC32" s="19">
        <f t="shared" si="0"/>
        <v>283734.71999999997</v>
      </c>
      <c r="AD32" s="19">
        <f t="shared" si="3"/>
        <v>3907372.7199999997</v>
      </c>
    </row>
    <row r="33" spans="1:30" ht="25.5" x14ac:dyDescent="0.45">
      <c r="A33" s="70" t="s">
        <v>135</v>
      </c>
      <c r="B33" s="71"/>
      <c r="C33" s="70" t="s">
        <v>136</v>
      </c>
      <c r="D33" s="72"/>
      <c r="E33" s="71"/>
      <c r="F33" s="21" t="s">
        <v>137</v>
      </c>
      <c r="G33" s="21" t="s">
        <v>138</v>
      </c>
      <c r="H33" s="21" t="s">
        <v>31</v>
      </c>
      <c r="I33" s="73" t="s">
        <v>40</v>
      </c>
      <c r="J33" s="74"/>
      <c r="K33" s="41"/>
      <c r="L33" s="41"/>
      <c r="M33" s="21" t="s">
        <v>33</v>
      </c>
      <c r="N33" s="21" t="s">
        <v>34</v>
      </c>
      <c r="O33" s="8">
        <v>2932608</v>
      </c>
      <c r="P33" s="22"/>
      <c r="Q33" s="8">
        <v>2805103</v>
      </c>
      <c r="R33" s="75">
        <v>220000</v>
      </c>
      <c r="S33" s="76"/>
      <c r="T33" s="8">
        <v>230000</v>
      </c>
      <c r="U33" s="8">
        <v>27000</v>
      </c>
      <c r="V33" s="8">
        <v>262740</v>
      </c>
      <c r="W33" s="23">
        <f t="shared" si="1"/>
        <v>739740</v>
      </c>
      <c r="X33" s="24"/>
      <c r="Y33" s="24"/>
      <c r="Z33" s="19">
        <f t="shared" si="2"/>
        <v>3544843</v>
      </c>
      <c r="AA33" s="19">
        <v>34898</v>
      </c>
      <c r="AB33" s="19">
        <v>42000</v>
      </c>
      <c r="AC33" s="19">
        <f t="shared" si="0"/>
        <v>272259.27</v>
      </c>
      <c r="AD33" s="19">
        <f t="shared" si="3"/>
        <v>3894000.27</v>
      </c>
    </row>
    <row r="34" spans="1:30" ht="25.5" x14ac:dyDescent="0.45">
      <c r="A34" s="70" t="s">
        <v>139</v>
      </c>
      <c r="B34" s="71"/>
      <c r="C34" s="70" t="s">
        <v>140</v>
      </c>
      <c r="D34" s="72"/>
      <c r="E34" s="71"/>
      <c r="F34" s="21" t="s">
        <v>141</v>
      </c>
      <c r="G34" s="21" t="s">
        <v>142</v>
      </c>
      <c r="H34" s="21" t="s">
        <v>143</v>
      </c>
      <c r="I34" s="73" t="s">
        <v>144</v>
      </c>
      <c r="J34" s="74"/>
      <c r="K34" s="41"/>
      <c r="L34" s="41"/>
      <c r="M34" s="21" t="s">
        <v>33</v>
      </c>
      <c r="N34" s="21" t="s">
        <v>49</v>
      </c>
      <c r="O34" s="8">
        <v>2932608</v>
      </c>
      <c r="P34" s="22"/>
      <c r="Q34" s="8">
        <v>2295084</v>
      </c>
      <c r="R34" s="75">
        <v>200000</v>
      </c>
      <c r="S34" s="76"/>
      <c r="T34" s="8">
        <v>180000</v>
      </c>
      <c r="U34" s="8">
        <v>27000</v>
      </c>
      <c r="V34" s="24"/>
      <c r="W34" s="23">
        <f t="shared" si="1"/>
        <v>407000</v>
      </c>
      <c r="X34" s="24"/>
      <c r="Y34" s="24"/>
      <c r="Z34" s="19">
        <f t="shared" si="2"/>
        <v>2702084</v>
      </c>
      <c r="AA34" s="19">
        <v>34898</v>
      </c>
      <c r="AB34" s="19">
        <v>42000</v>
      </c>
      <c r="AC34" s="19">
        <f t="shared" si="0"/>
        <v>224557.56</v>
      </c>
      <c r="AD34" s="19">
        <f t="shared" si="3"/>
        <v>3003539.56</v>
      </c>
    </row>
    <row r="35" spans="1:30" ht="25.5" x14ac:dyDescent="0.45">
      <c r="A35" s="70" t="s">
        <v>145</v>
      </c>
      <c r="B35" s="71"/>
      <c r="C35" s="70" t="s">
        <v>146</v>
      </c>
      <c r="D35" s="72"/>
      <c r="E35" s="71"/>
      <c r="F35" s="21" t="s">
        <v>147</v>
      </c>
      <c r="G35" s="21" t="s">
        <v>148</v>
      </c>
      <c r="H35" s="21" t="s">
        <v>31</v>
      </c>
      <c r="I35" s="73" t="s">
        <v>40</v>
      </c>
      <c r="J35" s="74"/>
      <c r="K35" s="41"/>
      <c r="L35" s="41"/>
      <c r="M35" s="21" t="s">
        <v>33</v>
      </c>
      <c r="N35" s="21" t="s">
        <v>34</v>
      </c>
      <c r="O35" s="8">
        <v>2932608</v>
      </c>
      <c r="P35" s="22"/>
      <c r="Q35" s="8">
        <v>2932608</v>
      </c>
      <c r="R35" s="75">
        <v>220000</v>
      </c>
      <c r="S35" s="76"/>
      <c r="T35" s="8">
        <v>230000</v>
      </c>
      <c r="U35" s="8">
        <v>36000</v>
      </c>
      <c r="V35" s="24"/>
      <c r="W35" s="23">
        <f t="shared" si="1"/>
        <v>486000</v>
      </c>
      <c r="X35" s="24"/>
      <c r="Y35" s="24"/>
      <c r="Z35" s="19">
        <f t="shared" si="2"/>
        <v>3418608</v>
      </c>
      <c r="AA35" s="19">
        <v>34898</v>
      </c>
      <c r="AB35" s="19">
        <v>42000</v>
      </c>
      <c r="AC35" s="19">
        <f t="shared" si="0"/>
        <v>283734.71999999997</v>
      </c>
      <c r="AD35" s="19">
        <f t="shared" si="3"/>
        <v>3779240.7199999997</v>
      </c>
    </row>
    <row r="36" spans="1:30" ht="25.5" x14ac:dyDescent="0.45">
      <c r="A36" s="70" t="s">
        <v>149</v>
      </c>
      <c r="B36" s="71"/>
      <c r="C36" s="70" t="s">
        <v>150</v>
      </c>
      <c r="D36" s="72"/>
      <c r="E36" s="71"/>
      <c r="F36" s="21" t="s">
        <v>151</v>
      </c>
      <c r="G36" s="21" t="s">
        <v>152</v>
      </c>
      <c r="H36" s="21" t="s">
        <v>31</v>
      </c>
      <c r="I36" s="73" t="s">
        <v>54</v>
      </c>
      <c r="J36" s="74"/>
      <c r="K36" s="41"/>
      <c r="L36" s="41"/>
      <c r="M36" s="21" t="s">
        <v>33</v>
      </c>
      <c r="N36" s="21" t="s">
        <v>34</v>
      </c>
      <c r="O36" s="8">
        <v>2932608</v>
      </c>
      <c r="P36" s="22"/>
      <c r="Q36" s="8">
        <v>2932608</v>
      </c>
      <c r="R36" s="75">
        <v>220000</v>
      </c>
      <c r="S36" s="76"/>
      <c r="T36" s="8">
        <v>230000</v>
      </c>
      <c r="U36" s="8">
        <v>27000</v>
      </c>
      <c r="V36" s="24"/>
      <c r="W36" s="23">
        <f t="shared" si="1"/>
        <v>477000</v>
      </c>
      <c r="X36" s="24"/>
      <c r="Y36" s="24"/>
      <c r="Z36" s="19">
        <f t="shared" si="2"/>
        <v>3409608</v>
      </c>
      <c r="AA36" s="19">
        <v>34898</v>
      </c>
      <c r="AB36" s="19">
        <v>42000</v>
      </c>
      <c r="AC36" s="19">
        <f t="shared" si="0"/>
        <v>283734.71999999997</v>
      </c>
      <c r="AD36" s="19">
        <f t="shared" si="3"/>
        <v>3770240.7199999997</v>
      </c>
    </row>
    <row r="37" spans="1:30" ht="25.5" x14ac:dyDescent="0.45">
      <c r="A37" s="70" t="s">
        <v>153</v>
      </c>
      <c r="B37" s="71"/>
      <c r="C37" s="70" t="s">
        <v>154</v>
      </c>
      <c r="D37" s="72"/>
      <c r="E37" s="71"/>
      <c r="F37" s="21" t="s">
        <v>155</v>
      </c>
      <c r="G37" s="21" t="s">
        <v>156</v>
      </c>
      <c r="H37" s="21" t="s">
        <v>31</v>
      </c>
      <c r="I37" s="73" t="s">
        <v>54</v>
      </c>
      <c r="J37" s="74"/>
      <c r="K37" s="41"/>
      <c r="L37" s="41"/>
      <c r="M37" s="21" t="s">
        <v>33</v>
      </c>
      <c r="N37" s="21" t="s">
        <v>34</v>
      </c>
      <c r="O37" s="8">
        <v>2932608</v>
      </c>
      <c r="P37" s="22"/>
      <c r="Q37" s="8">
        <v>2805103</v>
      </c>
      <c r="R37" s="75">
        <v>210000</v>
      </c>
      <c r="S37" s="76"/>
      <c r="T37" s="8">
        <v>220000</v>
      </c>
      <c r="U37" s="8">
        <v>27000</v>
      </c>
      <c r="V37" s="8">
        <v>76279</v>
      </c>
      <c r="W37" s="23">
        <f t="shared" si="1"/>
        <v>533279</v>
      </c>
      <c r="X37" s="24"/>
      <c r="Y37" s="24"/>
      <c r="Z37" s="19">
        <f t="shared" si="2"/>
        <v>3338382</v>
      </c>
      <c r="AA37" s="19">
        <v>34898</v>
      </c>
      <c r="AB37" s="19">
        <v>42000</v>
      </c>
      <c r="AC37" s="19">
        <f t="shared" si="0"/>
        <v>271359.27</v>
      </c>
      <c r="AD37" s="19">
        <f t="shared" si="3"/>
        <v>3686639.27</v>
      </c>
    </row>
    <row r="38" spans="1:30" ht="25.5" x14ac:dyDescent="0.45">
      <c r="A38" s="70" t="s">
        <v>157</v>
      </c>
      <c r="B38" s="71"/>
      <c r="C38" s="70" t="s">
        <v>158</v>
      </c>
      <c r="D38" s="72"/>
      <c r="E38" s="71"/>
      <c r="F38" s="21" t="s">
        <v>159</v>
      </c>
      <c r="G38" s="21" t="s">
        <v>160</v>
      </c>
      <c r="H38" s="21" t="s">
        <v>31</v>
      </c>
      <c r="I38" s="73" t="s">
        <v>161</v>
      </c>
      <c r="J38" s="74"/>
      <c r="K38" s="41"/>
      <c r="L38" s="41"/>
      <c r="M38" s="21" t="s">
        <v>33</v>
      </c>
      <c r="N38" s="21" t="s">
        <v>34</v>
      </c>
      <c r="O38" s="8">
        <v>2932608</v>
      </c>
      <c r="P38" s="22"/>
      <c r="Q38" s="8">
        <v>2932608</v>
      </c>
      <c r="R38" s="75">
        <v>230000</v>
      </c>
      <c r="S38" s="76"/>
      <c r="T38" s="8">
        <v>240000</v>
      </c>
      <c r="U38" s="8">
        <v>27000</v>
      </c>
      <c r="V38" s="8">
        <v>169510</v>
      </c>
      <c r="W38" s="23">
        <f t="shared" si="1"/>
        <v>666510</v>
      </c>
      <c r="X38" s="24"/>
      <c r="Y38" s="24"/>
      <c r="Z38" s="19">
        <f t="shared" si="2"/>
        <v>3599118</v>
      </c>
      <c r="AA38" s="19">
        <v>34898</v>
      </c>
      <c r="AB38" s="19">
        <v>42000</v>
      </c>
      <c r="AC38" s="19">
        <f t="shared" si="0"/>
        <v>284634.71999999997</v>
      </c>
      <c r="AD38" s="19">
        <f t="shared" si="3"/>
        <v>3960650.7199999997</v>
      </c>
    </row>
    <row r="39" spans="1:30" ht="25.5" x14ac:dyDescent="0.45">
      <c r="A39" s="70" t="s">
        <v>162</v>
      </c>
      <c r="B39" s="71"/>
      <c r="C39" s="70" t="s">
        <v>163</v>
      </c>
      <c r="D39" s="72"/>
      <c r="E39" s="71"/>
      <c r="F39" s="21" t="s">
        <v>164</v>
      </c>
      <c r="G39" s="21" t="s">
        <v>165</v>
      </c>
      <c r="H39" s="21" t="s">
        <v>31</v>
      </c>
      <c r="I39" s="73" t="s">
        <v>166</v>
      </c>
      <c r="J39" s="74"/>
      <c r="K39" s="41"/>
      <c r="L39" s="41"/>
      <c r="M39" s="21" t="s">
        <v>33</v>
      </c>
      <c r="N39" s="21" t="s">
        <v>34</v>
      </c>
      <c r="O39" s="8">
        <v>2932608</v>
      </c>
      <c r="P39" s="22"/>
      <c r="Q39" s="8">
        <v>2805103</v>
      </c>
      <c r="R39" s="75">
        <v>190000</v>
      </c>
      <c r="S39" s="76"/>
      <c r="T39" s="8">
        <v>220000</v>
      </c>
      <c r="U39" s="24"/>
      <c r="V39" s="24"/>
      <c r="W39" s="23">
        <f t="shared" si="1"/>
        <v>410000</v>
      </c>
      <c r="X39" s="24"/>
      <c r="Y39" s="24"/>
      <c r="Z39" s="19">
        <f t="shared" si="2"/>
        <v>3215103</v>
      </c>
      <c r="AA39" s="19">
        <v>34898</v>
      </c>
      <c r="AB39" s="19">
        <v>42000</v>
      </c>
      <c r="AC39" s="19">
        <f t="shared" si="0"/>
        <v>269559.27</v>
      </c>
      <c r="AD39" s="19">
        <f t="shared" si="3"/>
        <v>3561560.27</v>
      </c>
    </row>
    <row r="40" spans="1:30" ht="25.5" x14ac:dyDescent="0.45">
      <c r="A40" s="70" t="s">
        <v>167</v>
      </c>
      <c r="B40" s="71"/>
      <c r="C40" s="70" t="s">
        <v>168</v>
      </c>
      <c r="D40" s="72"/>
      <c r="E40" s="71"/>
      <c r="F40" s="21" t="s">
        <v>169</v>
      </c>
      <c r="G40" s="21" t="s">
        <v>170</v>
      </c>
      <c r="H40" s="21" t="s">
        <v>31</v>
      </c>
      <c r="I40" s="73" t="s">
        <v>171</v>
      </c>
      <c r="J40" s="74"/>
      <c r="K40" s="41"/>
      <c r="L40" s="41"/>
      <c r="M40" s="21" t="s">
        <v>33</v>
      </c>
      <c r="N40" s="21" t="s">
        <v>49</v>
      </c>
      <c r="O40" s="8">
        <v>2932608</v>
      </c>
      <c r="P40" s="22"/>
      <c r="Q40" s="8">
        <v>2677598</v>
      </c>
      <c r="R40" s="75">
        <v>180000</v>
      </c>
      <c r="S40" s="76"/>
      <c r="T40" s="8">
        <v>210000</v>
      </c>
      <c r="U40" s="8">
        <v>18000</v>
      </c>
      <c r="V40" s="24"/>
      <c r="W40" s="23">
        <f t="shared" si="1"/>
        <v>408000</v>
      </c>
      <c r="X40" s="24"/>
      <c r="Y40" s="24"/>
      <c r="Z40" s="19">
        <f t="shared" si="2"/>
        <v>3085598</v>
      </c>
      <c r="AA40" s="19">
        <v>34898</v>
      </c>
      <c r="AB40" s="19">
        <v>42000</v>
      </c>
      <c r="AC40" s="19">
        <f t="shared" si="0"/>
        <v>257183.82</v>
      </c>
      <c r="AD40" s="19">
        <f t="shared" si="3"/>
        <v>3419679.82</v>
      </c>
    </row>
    <row r="41" spans="1:30" ht="25.5" x14ac:dyDescent="0.45">
      <c r="A41" s="70" t="s">
        <v>172</v>
      </c>
      <c r="B41" s="71"/>
      <c r="C41" s="70" t="s">
        <v>173</v>
      </c>
      <c r="D41" s="72"/>
      <c r="E41" s="71"/>
      <c r="F41" s="21" t="s">
        <v>174</v>
      </c>
      <c r="G41" s="21" t="s">
        <v>175</v>
      </c>
      <c r="H41" s="21" t="s">
        <v>31</v>
      </c>
      <c r="I41" s="73" t="s">
        <v>80</v>
      </c>
      <c r="J41" s="74"/>
      <c r="K41" s="41"/>
      <c r="L41" s="41"/>
      <c r="M41" s="21" t="s">
        <v>33</v>
      </c>
      <c r="N41" s="21" t="s">
        <v>34</v>
      </c>
      <c r="O41" s="8">
        <v>2932608</v>
      </c>
      <c r="P41" s="22"/>
      <c r="Q41" s="8">
        <v>2167579</v>
      </c>
      <c r="R41" s="75">
        <v>140000</v>
      </c>
      <c r="S41" s="76"/>
      <c r="T41" s="8">
        <v>170000</v>
      </c>
      <c r="U41" s="8">
        <v>18000</v>
      </c>
      <c r="V41" s="24"/>
      <c r="W41" s="23">
        <f t="shared" si="1"/>
        <v>328000</v>
      </c>
      <c r="X41" s="24"/>
      <c r="Y41" s="24"/>
      <c r="Z41" s="19">
        <f>Q41+W41</f>
        <v>2495579</v>
      </c>
      <c r="AA41" s="19">
        <v>34898</v>
      </c>
      <c r="AB41" s="19">
        <v>42000</v>
      </c>
      <c r="AC41" s="19">
        <f t="shared" si="0"/>
        <v>207682.11</v>
      </c>
      <c r="AD41" s="19">
        <f t="shared" si="3"/>
        <v>2780159.11</v>
      </c>
    </row>
    <row r="42" spans="1:30" ht="25.5" x14ac:dyDescent="0.45">
      <c r="A42" s="70" t="s">
        <v>176</v>
      </c>
      <c r="B42" s="71"/>
      <c r="C42" s="70" t="s">
        <v>177</v>
      </c>
      <c r="D42" s="72"/>
      <c r="E42" s="71"/>
      <c r="F42" s="21" t="s">
        <v>178</v>
      </c>
      <c r="G42" s="21" t="s">
        <v>179</v>
      </c>
      <c r="H42" s="21" t="s">
        <v>31</v>
      </c>
      <c r="I42" s="73" t="s">
        <v>54</v>
      </c>
      <c r="J42" s="74"/>
      <c r="K42" s="41"/>
      <c r="L42" s="41"/>
      <c r="M42" s="21" t="s">
        <v>33</v>
      </c>
      <c r="N42" s="21" t="s">
        <v>34</v>
      </c>
      <c r="O42" s="8">
        <v>2932608</v>
      </c>
      <c r="P42" s="22"/>
      <c r="Q42" s="8">
        <v>1657561</v>
      </c>
      <c r="R42" s="75">
        <v>120000</v>
      </c>
      <c r="S42" s="76"/>
      <c r="T42" s="8">
        <v>130000</v>
      </c>
      <c r="U42" s="8">
        <v>18000</v>
      </c>
      <c r="V42" s="24"/>
      <c r="W42" s="23">
        <f t="shared" si="1"/>
        <v>268000</v>
      </c>
      <c r="X42" s="24"/>
      <c r="Y42" s="24"/>
      <c r="Z42" s="19">
        <f t="shared" si="2"/>
        <v>1925561</v>
      </c>
      <c r="AA42" s="19">
        <v>34898</v>
      </c>
      <c r="AB42" s="19">
        <v>42000</v>
      </c>
      <c r="AC42" s="19">
        <f t="shared" si="0"/>
        <v>159980.49</v>
      </c>
      <c r="AD42" s="19">
        <f t="shared" si="3"/>
        <v>2162439.4900000002</v>
      </c>
    </row>
    <row r="43" spans="1:30" ht="25.5" x14ac:dyDescent="0.45">
      <c r="A43" s="70" t="s">
        <v>180</v>
      </c>
      <c r="B43" s="71"/>
      <c r="C43" s="70" t="s">
        <v>181</v>
      </c>
      <c r="D43" s="72"/>
      <c r="E43" s="71"/>
      <c r="F43" s="21" t="s">
        <v>182</v>
      </c>
      <c r="G43" s="21" t="s">
        <v>183</v>
      </c>
      <c r="H43" s="21" t="s">
        <v>143</v>
      </c>
      <c r="I43" s="73" t="s">
        <v>184</v>
      </c>
      <c r="J43" s="74"/>
      <c r="K43" s="41"/>
      <c r="L43" s="41"/>
      <c r="M43" s="21" t="s">
        <v>33</v>
      </c>
      <c r="N43" s="21" t="s">
        <v>34</v>
      </c>
      <c r="O43" s="8">
        <v>2932608</v>
      </c>
      <c r="P43" s="22"/>
      <c r="Q43" s="8">
        <v>1785065</v>
      </c>
      <c r="R43" s="75">
        <v>120000</v>
      </c>
      <c r="S43" s="76"/>
      <c r="T43" s="8">
        <v>140000</v>
      </c>
      <c r="U43" s="24"/>
      <c r="V43" s="8">
        <v>93230</v>
      </c>
      <c r="W43" s="23">
        <f t="shared" si="1"/>
        <v>353230</v>
      </c>
      <c r="X43" s="24"/>
      <c r="Y43" s="24"/>
      <c r="Z43" s="19">
        <f t="shared" si="2"/>
        <v>2138295</v>
      </c>
      <c r="AA43" s="19">
        <v>34898</v>
      </c>
      <c r="AB43" s="19">
        <v>42000</v>
      </c>
      <c r="AC43" s="19">
        <f t="shared" si="0"/>
        <v>171455.85</v>
      </c>
      <c r="AD43" s="19">
        <f t="shared" si="3"/>
        <v>2386648.85</v>
      </c>
    </row>
    <row r="44" spans="1:30" ht="25.5" x14ac:dyDescent="0.45">
      <c r="A44" s="70" t="s">
        <v>185</v>
      </c>
      <c r="B44" s="71"/>
      <c r="C44" s="70" t="s">
        <v>186</v>
      </c>
      <c r="D44" s="72"/>
      <c r="E44" s="71"/>
      <c r="F44" s="21" t="s">
        <v>187</v>
      </c>
      <c r="G44" s="21" t="s">
        <v>188</v>
      </c>
      <c r="H44" s="21" t="s">
        <v>31</v>
      </c>
      <c r="I44" s="73" t="s">
        <v>54</v>
      </c>
      <c r="J44" s="74"/>
      <c r="K44" s="41"/>
      <c r="L44" s="41"/>
      <c r="M44" s="21" t="s">
        <v>33</v>
      </c>
      <c r="N44" s="21" t="s">
        <v>34</v>
      </c>
      <c r="O44" s="8">
        <v>2932608</v>
      </c>
      <c r="P44" s="22"/>
      <c r="Q44" s="8">
        <v>1785065</v>
      </c>
      <c r="R44" s="75">
        <v>110000</v>
      </c>
      <c r="S44" s="76"/>
      <c r="T44" s="8">
        <v>140000</v>
      </c>
      <c r="U44" s="8">
        <v>18000</v>
      </c>
      <c r="V44" s="8"/>
      <c r="W44" s="23">
        <f t="shared" si="1"/>
        <v>268000</v>
      </c>
      <c r="X44" s="24"/>
      <c r="Y44" s="24"/>
      <c r="Z44" s="19">
        <f t="shared" si="2"/>
        <v>2053065</v>
      </c>
      <c r="AA44" s="19">
        <v>34898</v>
      </c>
      <c r="AB44" s="19">
        <v>42000</v>
      </c>
      <c r="AC44" s="19">
        <f t="shared" si="0"/>
        <v>170555.85</v>
      </c>
      <c r="AD44" s="19">
        <f t="shared" si="3"/>
        <v>2300518.85</v>
      </c>
    </row>
    <row r="45" spans="1:30" ht="25.5" x14ac:dyDescent="0.45">
      <c r="A45" s="70" t="s">
        <v>189</v>
      </c>
      <c r="B45" s="71"/>
      <c r="C45" s="70" t="s">
        <v>190</v>
      </c>
      <c r="D45" s="72"/>
      <c r="E45" s="71"/>
      <c r="F45" s="21" t="s">
        <v>191</v>
      </c>
      <c r="G45" s="21" t="s">
        <v>192</v>
      </c>
      <c r="H45" s="21" t="s">
        <v>31</v>
      </c>
      <c r="I45" s="73" t="s">
        <v>54</v>
      </c>
      <c r="J45" s="74"/>
      <c r="K45" s="41"/>
      <c r="L45" s="41"/>
      <c r="M45" s="21" t="s">
        <v>33</v>
      </c>
      <c r="N45" s="21" t="s">
        <v>34</v>
      </c>
      <c r="O45" s="8">
        <v>2932608</v>
      </c>
      <c r="P45" s="22"/>
      <c r="Q45" s="8">
        <v>1912570</v>
      </c>
      <c r="R45" s="75">
        <v>120000</v>
      </c>
      <c r="S45" s="76"/>
      <c r="T45" s="8">
        <v>150000</v>
      </c>
      <c r="U45" s="8">
        <v>15000</v>
      </c>
      <c r="V45" s="8"/>
      <c r="W45" s="23">
        <f t="shared" si="1"/>
        <v>285000</v>
      </c>
      <c r="X45" s="24"/>
      <c r="Y45" s="24"/>
      <c r="Z45" s="19">
        <f t="shared" si="2"/>
        <v>2197570</v>
      </c>
      <c r="AA45" s="19">
        <v>34898</v>
      </c>
      <c r="AB45" s="19">
        <v>42000</v>
      </c>
      <c r="AC45" s="19">
        <f t="shared" si="0"/>
        <v>182931.3</v>
      </c>
      <c r="AD45" s="19">
        <f t="shared" si="3"/>
        <v>2457399.2999999998</v>
      </c>
    </row>
    <row r="46" spans="1:30" ht="25.5" x14ac:dyDescent="0.45">
      <c r="A46" s="70" t="s">
        <v>193</v>
      </c>
      <c r="B46" s="71"/>
      <c r="C46" s="70" t="s">
        <v>194</v>
      </c>
      <c r="D46" s="72"/>
      <c r="E46" s="71"/>
      <c r="F46" s="21" t="s">
        <v>195</v>
      </c>
      <c r="G46" s="21" t="s">
        <v>196</v>
      </c>
      <c r="H46" s="21" t="s">
        <v>31</v>
      </c>
      <c r="I46" s="73" t="s">
        <v>80</v>
      </c>
      <c r="J46" s="74"/>
      <c r="K46" s="41"/>
      <c r="L46" s="41"/>
      <c r="M46" s="21" t="s">
        <v>33</v>
      </c>
      <c r="N46" s="21" t="s">
        <v>34</v>
      </c>
      <c r="O46" s="8">
        <v>2932608</v>
      </c>
      <c r="P46" s="22"/>
      <c r="Q46" s="8">
        <v>1785065</v>
      </c>
      <c r="R46" s="75">
        <v>110000</v>
      </c>
      <c r="S46" s="76"/>
      <c r="T46" s="8">
        <v>140000</v>
      </c>
      <c r="U46" s="8">
        <v>9000</v>
      </c>
      <c r="V46" s="8"/>
      <c r="W46" s="23">
        <f t="shared" si="1"/>
        <v>259000</v>
      </c>
      <c r="X46" s="24"/>
      <c r="Y46" s="24"/>
      <c r="Z46" s="19">
        <f t="shared" si="2"/>
        <v>2044065</v>
      </c>
      <c r="AA46" s="19">
        <v>34898</v>
      </c>
      <c r="AB46" s="19">
        <v>42000</v>
      </c>
      <c r="AC46" s="19">
        <f t="shared" si="0"/>
        <v>170555.85</v>
      </c>
      <c r="AD46" s="19">
        <f t="shared" si="3"/>
        <v>2291518.85</v>
      </c>
    </row>
    <row r="47" spans="1:30" ht="25.5" x14ac:dyDescent="0.45">
      <c r="A47" s="70" t="s">
        <v>197</v>
      </c>
      <c r="B47" s="71"/>
      <c r="C47" s="70" t="s">
        <v>198</v>
      </c>
      <c r="D47" s="72"/>
      <c r="E47" s="71"/>
      <c r="F47" s="21" t="s">
        <v>199</v>
      </c>
      <c r="G47" s="21" t="s">
        <v>200</v>
      </c>
      <c r="H47" s="21" t="s">
        <v>31</v>
      </c>
      <c r="I47" s="73" t="s">
        <v>54</v>
      </c>
      <c r="J47" s="74"/>
      <c r="K47" s="41"/>
      <c r="L47" s="41"/>
      <c r="M47" s="21" t="s">
        <v>33</v>
      </c>
      <c r="N47" s="21" t="s">
        <v>34</v>
      </c>
      <c r="O47" s="8">
        <v>2932608</v>
      </c>
      <c r="P47" s="22"/>
      <c r="Q47" s="8">
        <v>1530056</v>
      </c>
      <c r="R47" s="75">
        <v>90000</v>
      </c>
      <c r="S47" s="76"/>
      <c r="T47" s="8">
        <v>120000</v>
      </c>
      <c r="U47" s="24"/>
      <c r="V47" s="24"/>
      <c r="W47" s="23">
        <f t="shared" si="1"/>
        <v>210000</v>
      </c>
      <c r="X47" s="24"/>
      <c r="Y47" s="24"/>
      <c r="Z47" s="19">
        <f t="shared" si="2"/>
        <v>1740056</v>
      </c>
      <c r="AA47" s="19">
        <v>34898</v>
      </c>
      <c r="AB47" s="19">
        <v>42000</v>
      </c>
      <c r="AC47" s="19">
        <f t="shared" si="0"/>
        <v>145805.04</v>
      </c>
      <c r="AD47" s="19">
        <f t="shared" si="3"/>
        <v>1962759.04</v>
      </c>
    </row>
    <row r="48" spans="1:30" ht="15.75" customHeight="1" x14ac:dyDescent="0.45">
      <c r="A48" s="77" t="s">
        <v>205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9"/>
      <c r="P48" s="80"/>
      <c r="Q48" s="28">
        <v>107010264</v>
      </c>
      <c r="R48" s="81">
        <f>SUM(R9:S47)</f>
        <v>7680000</v>
      </c>
      <c r="S48" s="82"/>
      <c r="T48" s="28">
        <f>SUM(T9:T47)</f>
        <v>8170000</v>
      </c>
      <c r="U48" s="28">
        <f>SUM(U9:U47)</f>
        <v>876000</v>
      </c>
      <c r="V48" s="28">
        <f>SUM(V10:V47)</f>
        <v>2500276</v>
      </c>
      <c r="W48" s="29">
        <f>SUM(W10:W47)</f>
        <v>18749276</v>
      </c>
      <c r="X48" s="28">
        <f>SUM(X9:X12)</f>
        <v>0</v>
      </c>
      <c r="Y48" s="28">
        <f>SUM(Y9:Y12)</f>
        <v>0</v>
      </c>
      <c r="Z48" s="28">
        <f>SUM(Z9:Z47)</f>
        <v>122632574</v>
      </c>
      <c r="AA48" s="25">
        <f>SUM(AA9:AA47)</f>
        <v>1361022</v>
      </c>
      <c r="AB48" s="25">
        <f>SUM(AB9:AB47)</f>
        <v>1638000</v>
      </c>
      <c r="AC48" s="25">
        <f>SUM(AC9:AC47)</f>
        <v>9997766.8199999966</v>
      </c>
      <c r="AD48" s="40">
        <f t="shared" si="3"/>
        <v>135629362.81999999</v>
      </c>
    </row>
    <row r="49" spans="1:31" x14ac:dyDescent="0.45">
      <c r="A49" s="14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0" t="s">
        <v>239</v>
      </c>
      <c r="Q49" s="30"/>
      <c r="R49" s="31"/>
      <c r="S49" s="30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19">
        <f>AC48</f>
        <v>9997766.8199999966</v>
      </c>
    </row>
    <row r="50" spans="1:31" x14ac:dyDescent="0.45">
      <c r="A50" s="14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0" t="s">
        <v>240</v>
      </c>
      <c r="Q50" s="30"/>
      <c r="R50" s="31"/>
      <c r="S50" s="30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19">
        <f>AD49*11/100</f>
        <v>1099754.3501999998</v>
      </c>
    </row>
    <row r="51" spans="1:31" ht="28.5" x14ac:dyDescent="0.45">
      <c r="A51" s="14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32" t="s">
        <v>241</v>
      </c>
      <c r="Q51" s="32"/>
      <c r="R51" s="31"/>
      <c r="S51" s="30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19">
        <f>AD49*2/100</f>
        <v>199955.33639999994</v>
      </c>
    </row>
    <row r="52" spans="1:31" x14ac:dyDescent="0.45">
      <c r="A52" s="68" t="s">
        <v>210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36"/>
      <c r="R52" s="69"/>
      <c r="S52" s="69"/>
      <c r="T52" s="33"/>
      <c r="U52" s="33"/>
      <c r="V52" s="33"/>
      <c r="W52" s="34"/>
      <c r="X52" s="33"/>
      <c r="Y52" s="33"/>
      <c r="Z52" s="33"/>
      <c r="AA52" s="35"/>
      <c r="AB52" s="35"/>
      <c r="AC52" s="35"/>
      <c r="AD52" s="40">
        <f>AD48+AD50-AD51</f>
        <v>136529161.83379999</v>
      </c>
    </row>
    <row r="53" spans="1:31" x14ac:dyDescent="0.4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x14ac:dyDescent="0.4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</sheetData>
  <mergeCells count="184">
    <mergeCell ref="B2:C4"/>
    <mergeCell ref="E2:F5"/>
    <mergeCell ref="J3:R3"/>
    <mergeCell ref="A7:B8"/>
    <mergeCell ref="C7:E8"/>
    <mergeCell ref="F7:F8"/>
    <mergeCell ref="G7:G8"/>
    <mergeCell ref="H7:H8"/>
    <mergeCell ref="I7:J8"/>
    <mergeCell ref="M7:M8"/>
    <mergeCell ref="K7:K8"/>
    <mergeCell ref="L7:L8"/>
    <mergeCell ref="Z7:Z8"/>
    <mergeCell ref="AA7:AA8"/>
    <mergeCell ref="AB7:AB8"/>
    <mergeCell ref="AC7:AC8"/>
    <mergeCell ref="AD7:AD8"/>
    <mergeCell ref="R8:S8"/>
    <mergeCell ref="N7:N8"/>
    <mergeCell ref="P7:P8"/>
    <mergeCell ref="R7:W7"/>
    <mergeCell ref="X7:Y7"/>
    <mergeCell ref="O7:O8"/>
    <mergeCell ref="Q7:Q8"/>
    <mergeCell ref="A11:B11"/>
    <mergeCell ref="C11:E11"/>
    <mergeCell ref="I11:J11"/>
    <mergeCell ref="R11:S11"/>
    <mergeCell ref="A12:B12"/>
    <mergeCell ref="C12:E12"/>
    <mergeCell ref="I12:J12"/>
    <mergeCell ref="R12:S12"/>
    <mergeCell ref="A9:B9"/>
    <mergeCell ref="C9:E9"/>
    <mergeCell ref="I9:J9"/>
    <mergeCell ref="R9:S9"/>
    <mergeCell ref="A10:B10"/>
    <mergeCell ref="C10:E10"/>
    <mergeCell ref="I10:J10"/>
    <mergeCell ref="R10:S10"/>
    <mergeCell ref="A15:B15"/>
    <mergeCell ref="C15:E15"/>
    <mergeCell ref="I15:J15"/>
    <mergeCell ref="R15:S15"/>
    <mergeCell ref="A16:B16"/>
    <mergeCell ref="C16:E16"/>
    <mergeCell ref="I16:J16"/>
    <mergeCell ref="R16:S16"/>
    <mergeCell ref="A13:B13"/>
    <mergeCell ref="C13:E13"/>
    <mergeCell ref="I13:J13"/>
    <mergeCell ref="R13:S13"/>
    <mergeCell ref="A14:B14"/>
    <mergeCell ref="C14:E14"/>
    <mergeCell ref="I14:J14"/>
    <mergeCell ref="R14:S14"/>
    <mergeCell ref="A19:B19"/>
    <mergeCell ref="C19:E19"/>
    <mergeCell ref="I19:J19"/>
    <mergeCell ref="R19:S19"/>
    <mergeCell ref="A20:B20"/>
    <mergeCell ref="C20:E20"/>
    <mergeCell ref="I20:J20"/>
    <mergeCell ref="R20:S20"/>
    <mergeCell ref="A17:B17"/>
    <mergeCell ref="C17:E17"/>
    <mergeCell ref="I17:J17"/>
    <mergeCell ref="R17:S17"/>
    <mergeCell ref="A18:B18"/>
    <mergeCell ref="C18:E18"/>
    <mergeCell ref="I18:J18"/>
    <mergeCell ref="R18:S18"/>
    <mergeCell ref="A23:B23"/>
    <mergeCell ref="C23:E23"/>
    <mergeCell ref="I23:J23"/>
    <mergeCell ref="R23:S23"/>
    <mergeCell ref="A24:B24"/>
    <mergeCell ref="C24:E24"/>
    <mergeCell ref="I24:J24"/>
    <mergeCell ref="R24:S24"/>
    <mergeCell ref="A21:B21"/>
    <mergeCell ref="C21:E21"/>
    <mergeCell ref="I21:J21"/>
    <mergeCell ref="R21:S21"/>
    <mergeCell ref="A22:B22"/>
    <mergeCell ref="C22:E22"/>
    <mergeCell ref="I22:J22"/>
    <mergeCell ref="R22:S22"/>
    <mergeCell ref="A27:B27"/>
    <mergeCell ref="C27:E27"/>
    <mergeCell ref="I27:J27"/>
    <mergeCell ref="R27:S27"/>
    <mergeCell ref="A28:B28"/>
    <mergeCell ref="C28:E28"/>
    <mergeCell ref="I28:J28"/>
    <mergeCell ref="R28:S28"/>
    <mergeCell ref="A25:B25"/>
    <mergeCell ref="C25:E25"/>
    <mergeCell ref="I25:J25"/>
    <mergeCell ref="R25:S25"/>
    <mergeCell ref="A26:B26"/>
    <mergeCell ref="C26:E26"/>
    <mergeCell ref="I26:J26"/>
    <mergeCell ref="R26:S26"/>
    <mergeCell ref="A31:B31"/>
    <mergeCell ref="C31:E31"/>
    <mergeCell ref="I31:J31"/>
    <mergeCell ref="R31:S31"/>
    <mergeCell ref="A32:B32"/>
    <mergeCell ref="C32:E32"/>
    <mergeCell ref="I32:J32"/>
    <mergeCell ref="R32:S32"/>
    <mergeCell ref="A29:B29"/>
    <mergeCell ref="C29:E29"/>
    <mergeCell ref="I29:J29"/>
    <mergeCell ref="R29:S29"/>
    <mergeCell ref="A30:B30"/>
    <mergeCell ref="C30:E30"/>
    <mergeCell ref="I30:J30"/>
    <mergeCell ref="R30:S30"/>
    <mergeCell ref="A35:B35"/>
    <mergeCell ref="C35:E35"/>
    <mergeCell ref="I35:J35"/>
    <mergeCell ref="R35:S35"/>
    <mergeCell ref="A36:B36"/>
    <mergeCell ref="C36:E36"/>
    <mergeCell ref="I36:J36"/>
    <mergeCell ref="R36:S36"/>
    <mergeCell ref="A33:B33"/>
    <mergeCell ref="C33:E33"/>
    <mergeCell ref="I33:J33"/>
    <mergeCell ref="R33:S33"/>
    <mergeCell ref="A34:B34"/>
    <mergeCell ref="C34:E34"/>
    <mergeCell ref="I34:J34"/>
    <mergeCell ref="R34:S34"/>
    <mergeCell ref="A39:B39"/>
    <mergeCell ref="C39:E39"/>
    <mergeCell ref="I39:J39"/>
    <mergeCell ref="R39:S39"/>
    <mergeCell ref="A40:B40"/>
    <mergeCell ref="C40:E40"/>
    <mergeCell ref="I40:J40"/>
    <mergeCell ref="R40:S40"/>
    <mergeCell ref="A37:B37"/>
    <mergeCell ref="C37:E37"/>
    <mergeCell ref="I37:J37"/>
    <mergeCell ref="R37:S37"/>
    <mergeCell ref="A38:B38"/>
    <mergeCell ref="C38:E38"/>
    <mergeCell ref="I38:J38"/>
    <mergeCell ref="R38:S38"/>
    <mergeCell ref="A43:B43"/>
    <mergeCell ref="C43:E43"/>
    <mergeCell ref="I43:J43"/>
    <mergeCell ref="R43:S43"/>
    <mergeCell ref="A44:B44"/>
    <mergeCell ref="C44:E44"/>
    <mergeCell ref="I44:J44"/>
    <mergeCell ref="R44:S44"/>
    <mergeCell ref="A41:B41"/>
    <mergeCell ref="C41:E41"/>
    <mergeCell ref="I41:J41"/>
    <mergeCell ref="R41:S41"/>
    <mergeCell ref="A42:B42"/>
    <mergeCell ref="C42:E42"/>
    <mergeCell ref="I42:J42"/>
    <mergeCell ref="R42:S42"/>
    <mergeCell ref="A52:P52"/>
    <mergeCell ref="R52:S52"/>
    <mergeCell ref="A47:B47"/>
    <mergeCell ref="C47:E47"/>
    <mergeCell ref="I47:J47"/>
    <mergeCell ref="R47:S47"/>
    <mergeCell ref="A48:P48"/>
    <mergeCell ref="R48:S48"/>
    <mergeCell ref="A45:B45"/>
    <mergeCell ref="C45:E45"/>
    <mergeCell ref="I45:J45"/>
    <mergeCell ref="R45:S45"/>
    <mergeCell ref="A46:B46"/>
    <mergeCell ref="C46:E46"/>
    <mergeCell ref="I46:J46"/>
    <mergeCell ref="R46:S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CYARINVDETAIL</vt:lpstr>
      <vt:lpstr>Contoh Fixing - ASABA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Muhammad Ikmal Gunawan</cp:lastModifiedBy>
  <dcterms:modified xsi:type="dcterms:W3CDTF">2025-04-21T08:27:50Z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