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kmal Gunawan\Downloads\"/>
    </mc:Choice>
  </mc:AlternateContent>
  <xr:revisionPtr revIDLastSave="0" documentId="13_ncr:1_{A5C0DD3F-552C-4AEA-BBD9-E72BC89780B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PRPTPYWT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8" i="1" l="1"/>
  <c r="AG23" i="1" l="1"/>
  <c r="AH27" i="1"/>
  <c r="AH26" i="1"/>
  <c r="W23" i="1"/>
  <c r="AG24" i="1"/>
  <c r="AH25" i="1" s="1"/>
  <c r="AF23" i="1"/>
  <c r="AF24" i="1" s="1"/>
  <c r="W24" i="1"/>
  <c r="W28" i="1" s="1"/>
  <c r="AH23" i="1" l="1"/>
  <c r="AH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tc={B1E7E881-080A-4233-BDD2-B9C368659497}</author>
    <author>tc={9CE05CC0-B442-4C0E-891A-7527F5984D12}</author>
    <author>HP</author>
  </authors>
  <commentList>
    <comment ref="K21" authorId="0" shapeId="0" xr:uid="{B1E7E881-080A-4233-BDD2-B9C368659497}">
      <text>
        <t>[Threaded comment]
Your version of Excel allows you to read this threaded comment; however, any edits to it will get removed if the file is opened in a newer version of Excel. Learn more: https://go.microsoft.com/fwlink/?linkid=870924
Comment:
    Semua Komponen Income yang ada nilai nya pada transaksi bulan berjalan</t>
      </text>
    </comment>
    <comment ref="X21" authorId="1" shapeId="0" xr:uid="{9CE05CC0-B442-4C0E-891A-7527F5984D12}">
      <text>
        <t>[Threaded comment]
Your version of Excel allows you to read this threaded comment; however, any edits to it will get removed if the file is opened in a newer version of Excel. Learn more: https://go.microsoft.com/fwlink/?linkid=870924
Comment:
    Semua komponen bulan berjalan</t>
      </text>
    </comment>
    <comment ref="C22" authorId="2" shapeId="0" xr:uid="{CC35A6E8-73A8-45C8-BBD4-920BFA8820A3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EmployeeID di Tabel PHRPA001</t>
        </r>
      </text>
    </comment>
    <comment ref="D22" authorId="2" shapeId="0" xr:uid="{746751E4-9354-4205-973C-9A95422B06E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FullName di Tabel PHRPA001</t>
        </r>
      </text>
    </comment>
    <comment ref="E22" authorId="2" shapeId="0" xr:uid="{540B62FE-59E1-414F-850F-7D6FDA71257A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IDCard di Tabel PHRPA001</t>
        </r>
      </text>
    </comment>
    <comment ref="F22" authorId="2" shapeId="0" xr:uid="{583B7E7D-A40C-495E-BA09-52A7B8DACEA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JobEasy di Tabel PHRPA002</t>
        </r>
      </text>
    </comment>
    <comment ref="G22" authorId="2" shapeId="0" xr:uid="{55E79C3D-1E03-4D99-BB8D-598D1E294934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PosisiEasy di Tabel PHRPA002</t>
        </r>
      </text>
    </comment>
    <comment ref="H22" authorId="2" shapeId="0" xr:uid="{EA16BCBE-9C2F-41A7-8837-51AFB291058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EmployeeStatus di Tabel PHRPA002</t>
        </r>
      </text>
    </comment>
    <comment ref="I22" authorId="2" shapeId="0" xr:uid="{3D926743-060F-4C79-84A7-1DB82FDF172A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TaxStatus di Tabel PHRPA003</t>
        </r>
      </text>
    </comment>
    <comment ref="J22" authorId="2" shapeId="0" xr:uid="{507C7538-A88C-4540-A50D-0539A8DEB7A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AttandanceType (1000) di Tabel PHRPA019</t>
        </r>
      </text>
    </comment>
  </commentList>
</comments>
</file>

<file path=xl/sharedStrings.xml><?xml version="1.0" encoding="utf-8"?>
<sst xmlns="http://schemas.openxmlformats.org/spreadsheetml/2006/main" count="145" uniqueCount="92">
  <si>
    <t/>
  </si>
  <si>
    <t>EMPLOYEE - INCOME</t>
  </si>
  <si>
    <t>EMPLOYEE - DEDUCTION</t>
  </si>
  <si>
    <t>NO</t>
  </si>
  <si>
    <t>NIK</t>
  </si>
  <si>
    <t>NAME</t>
  </si>
  <si>
    <t>DEPARTMENT</t>
  </si>
  <si>
    <t>MARITAL STATUS</t>
  </si>
  <si>
    <t>TOTAL HK</t>
  </si>
  <si>
    <t>BASIC SALARY</t>
  </si>
  <si>
    <t>Overtime</t>
  </si>
  <si>
    <t>ADJUSTMENT</t>
  </si>
  <si>
    <t>HARI RAYA</t>
  </si>
  <si>
    <t>BONUS</t>
  </si>
  <si>
    <t>ABSENCE</t>
  </si>
  <si>
    <t>BPJS JAMINAN HARI TUA - 2%</t>
  </si>
  <si>
    <t>BPJS PENSION - 1%</t>
  </si>
  <si>
    <t>BPJS HEALTH - 1%</t>
  </si>
  <si>
    <t>Potongan Denda</t>
  </si>
  <si>
    <t>LOAN</t>
  </si>
  <si>
    <t>INCOME TAX 21</t>
  </si>
  <si>
    <t>TOTAL DEDUCTION</t>
  </si>
  <si>
    <t>TAKE HOME PAID</t>
  </si>
  <si>
    <t>21021447</t>
  </si>
  <si>
    <t>Salman</t>
  </si>
  <si>
    <t>K/3</t>
  </si>
  <si>
    <t>SUB TOTAL</t>
  </si>
  <si>
    <t>KTP</t>
  </si>
  <si>
    <t>Divisi</t>
  </si>
  <si>
    <t>Status</t>
  </si>
  <si>
    <t>1234567890</t>
  </si>
  <si>
    <t>Produksi</t>
  </si>
  <si>
    <t>Magang</t>
  </si>
  <si>
    <t>Welder</t>
  </si>
  <si>
    <t>D</t>
  </si>
  <si>
    <t>NIK ambil dari master data PHRPA0001 pada kolom EmployeeID</t>
  </si>
  <si>
    <t>Name ambil dari master data PHRPA0001 pada kolom FullName</t>
  </si>
  <si>
    <t>KTP ambil dari master data PHRPA0001 pada kolom IDCard</t>
  </si>
  <si>
    <t>Divisi ambil dari master data PHRPA0002 pada kolom PositionEasy</t>
  </si>
  <si>
    <t>DEPARTMENT ambil dari master data PHRPA0002 pada kolom JobEasy (deskripsi nya)</t>
  </si>
  <si>
    <t xml:space="preserve">Status ambil dari master data PHRPA0002 pada kolom EmployeeType </t>
  </si>
  <si>
    <t>Marital Status ambil dari master data PHRPA0001 pada kolom MaritalStatus</t>
  </si>
  <si>
    <t>Total HK ambil dari master data PHRPA0019 pada kolom AttendanceType = 'Normal'</t>
  </si>
  <si>
    <t>TOTAL INCOME</t>
  </si>
  <si>
    <t>Sudah dibuatkan menu di table:</t>
  </si>
  <si>
    <t>SMENU</t>
  </si>
  <si>
    <t>SENUTXT</t>
  </si>
  <si>
    <t>PCMEPRPTCATALOG</t>
  </si>
  <si>
    <t>di table SMENU &amp; SMENUTXT</t>
  </si>
  <si>
    <t>menuID: CYARINVDETAIL</t>
  </si>
  <si>
    <t>di table PCMEPRPTCATALOG</t>
  </si>
  <si>
    <t>reportID: CYARINVDETAIL</t>
  </si>
  <si>
    <t>Total Income = penjumlahan Income, contoh Basic Salary, Tunj Jabatan, Tunj Kehadiran dan lainnya</t>
  </si>
  <si>
    <t>Table ref CompanyID: PCMEPCOMPID</t>
  </si>
  <si>
    <t>Total Deduction = penjumlahan Deduction, contoh Absence, BPJS Jaminan hari tua, BPSJ Pensiun dan lainnya</t>
  </si>
  <si>
    <t>Take home paid = Total Income - Total Deduction</t>
  </si>
  <si>
    <r>
      <t xml:space="preserve">Untuk Header, logo dan alamat </t>
    </r>
    <r>
      <rPr>
        <b/>
        <sz val="11"/>
        <rFont val="Calibri"/>
        <family val="2"/>
      </rPr>
      <t>Hardcode</t>
    </r>
  </si>
  <si>
    <r>
      <t xml:space="preserve">Untuk Text REKAPITULASI TAGIHAN PESERTA MAGANG </t>
    </r>
    <r>
      <rPr>
        <b/>
        <sz val="11"/>
        <rFont val="Calibri"/>
        <family val="2"/>
      </rPr>
      <t>Hardcode</t>
    </r>
  </si>
  <si>
    <r>
      <t xml:space="preserve">PT. XXXX (Ambil dari combo box </t>
    </r>
    <r>
      <rPr>
        <b/>
        <sz val="11"/>
        <rFont val="Calibri"/>
        <family val="2"/>
      </rPr>
      <t>Company ID</t>
    </r>
    <r>
      <rPr>
        <sz val="11"/>
        <rFont val="Calibri"/>
        <family val="2"/>
      </rPr>
      <t>)</t>
    </r>
  </si>
  <si>
    <t>Employee - Income, Ambil dari wage type di table ref CHRPYWTRCPDETAILCOMP, amount nya ambil dari table PHRPYTR0301</t>
  </si>
  <si>
    <t>Employee - Deduction, Ambil dari wage type di table ref CHRPYWTRCPDETAILCOMP, amount nya ambil dari table PHRPYTR0301</t>
  </si>
  <si>
    <t>MANAGEMENT FEE</t>
  </si>
  <si>
    <t>Nama PT. EKNO YUAG INDONESIA dibuat hardcode aja</t>
  </si>
  <si>
    <t xml:space="preserve">    Cikarang, 14 April 2025</t>
  </si>
  <si>
    <t>Ini ambil dari combo box Pay Periode Year di parameter. Tapi ambil nama bulan dan tahun aja</t>
  </si>
  <si>
    <t>Periode:  Januari 2025</t>
  </si>
  <si>
    <t>Nama PT Client contoh, PT. SARANA UNGGUL PRATAMA ambil dari filter/combo box CompanyID</t>
  </si>
  <si>
    <t>Lokasi Cikarang, ambil dari table ref CHRPYINVOICE, nama field nya Location. Tgl nya ambil dari combo box Transaction Date</t>
  </si>
  <si>
    <t xml:space="preserve">PPh 23 (2 % dari Management Fee) </t>
  </si>
  <si>
    <t>PPN (11 % dari Management Fee)</t>
  </si>
  <si>
    <t>GRAND TOTAL</t>
  </si>
  <si>
    <t>Ambil dari Sub Total Management Fee</t>
  </si>
  <si>
    <t>Ambil nilai Management Fee * 11/100 (%)</t>
  </si>
  <si>
    <t>Ambil nilai Management Fee * 2/100 (%)</t>
  </si>
  <si>
    <t>Tunjangan
Jabatan</t>
  </si>
  <si>
    <t>Tunjangan Massa Kerja</t>
  </si>
  <si>
    <t>Tunjangan Transport</t>
  </si>
  <si>
    <t>Tunjangan Kesehatan</t>
  </si>
  <si>
    <t>Tunjangan Keselamatan</t>
  </si>
  <si>
    <t>Tunjangan Kerja Hari Libur</t>
  </si>
  <si>
    <t>Tunjangan Teknis</t>
  </si>
  <si>
    <t>Management Fee 9%</t>
  </si>
  <si>
    <t>nilai 9 di samping Management Fee ambil dari field ManagementFee di table CHRPYINVOICE</t>
  </si>
  <si>
    <r>
      <t xml:space="preserve">Kolom TTD </t>
    </r>
    <r>
      <rPr>
        <b/>
        <sz val="11"/>
        <rFont val="Calibri"/>
        <family val="2"/>
      </rPr>
      <t>Dibuat</t>
    </r>
    <r>
      <rPr>
        <sz val="11"/>
        <rFont val="Calibri"/>
        <family val="2"/>
      </rPr>
      <t xml:space="preserve"> PT. Ekno Yuag Indonesia nanti ini freeText jadi harus mengisi CreatedBy di parameter</t>
    </r>
  </si>
  <si>
    <r>
      <t xml:space="preserve">Kolom TTD </t>
    </r>
    <r>
      <rPr>
        <b/>
        <sz val="11"/>
        <rFont val="Calibri"/>
        <family val="2"/>
      </rPr>
      <t>Diperiksa</t>
    </r>
    <r>
      <rPr>
        <sz val="11"/>
        <rFont val="Calibri"/>
        <family val="2"/>
      </rPr>
      <t xml:space="preserve"> PT. Ekno Yuag Indonesia nanti ini freeText jadi harus mengisi CheckedBy di parameter</t>
    </r>
  </si>
  <si>
    <r>
      <t xml:space="preserve">Kolom TTD </t>
    </r>
    <r>
      <rPr>
        <b/>
        <sz val="11"/>
        <rFont val="Calibri"/>
        <family val="2"/>
      </rPr>
      <t>Disetujui</t>
    </r>
    <r>
      <rPr>
        <sz val="11"/>
        <rFont val="Calibri"/>
        <family val="2"/>
      </rPr>
      <t xml:space="preserve"> PT. Ekno Yuag Indonesia bisa pakai genparam TTDINVOICEDIRECTOR, tapi di ambil nama nya aja</t>
    </r>
  </si>
  <si>
    <r>
      <t xml:space="preserve">Kolom TTD </t>
    </r>
    <r>
      <rPr>
        <b/>
        <sz val="11"/>
        <rFont val="Calibri"/>
        <family val="2"/>
      </rPr>
      <t>Diterima</t>
    </r>
    <r>
      <rPr>
        <sz val="11"/>
        <rFont val="Calibri"/>
        <family val="2"/>
      </rPr>
      <t xml:space="preserve"> PT. Client (contoh diatas yg PT. SARANA) ambil dari table ref CHRPYINVOICE. Nama field nya AcceptedBy</t>
    </r>
  </si>
  <si>
    <r>
      <t xml:space="preserve">Kolom TTD </t>
    </r>
    <r>
      <rPr>
        <b/>
        <sz val="11"/>
        <rFont val="Calibri"/>
        <family val="2"/>
      </rPr>
      <t>Diperiksa</t>
    </r>
    <r>
      <rPr>
        <sz val="11"/>
        <rFont val="Calibri"/>
        <family val="2"/>
      </rPr>
      <t xml:space="preserve"> PT. Client (contoh diatas yg PT. SARANA) ambil dari table ref CHRPYINVOICE Nama field nya CheckedBy</t>
    </r>
  </si>
  <si>
    <r>
      <t xml:space="preserve">Kolom TTD </t>
    </r>
    <r>
      <rPr>
        <b/>
        <sz val="11"/>
        <rFont val="Calibri"/>
        <family val="2"/>
      </rPr>
      <t>Disetujui</t>
    </r>
    <r>
      <rPr>
        <sz val="11"/>
        <rFont val="Calibri"/>
        <family val="2"/>
      </rPr>
      <t xml:space="preserve"> PT. Client (contoh diatas yg PT. SARANA) ambil dari table ref CHRPYINVOICE Nama field nya ApprovedBy</t>
    </r>
  </si>
  <si>
    <t>Kasih kondisi, jika data di field AcceptedBy, CheckedBy atau ApprovedBy kosong (null) kolom TTD nya tidak perlu tampil. Berlaku semua atau salah satu kolom. Contoh: Field CheckedBy &amp; ApprovedBy terisi maka kolom AcceptedBy nya tidak ada di report</t>
  </si>
  <si>
    <t>Tambah Kolom Management Fee. Management Fee ambil dari nilai kode wage type di BasedFee * ManagementFee/100 di table CHRPYINVOICE. Dibagi 100 karena %. Kalau ambil nilai dari code wage type nya ambil amount dari PHRPYTR0301</t>
  </si>
  <si>
    <t xml:space="preserve">Rumus nya Sub Total Take Home Paid + PPN 11% - PPH23 2%. Dari nilai yg diatas.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</si>
</sst>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[$-10421]#,##0;\(#,##0\)"/>
    <numFmt numFmtId="165" formatCode="[$-10421]0;\(0\)"/>
  </numFmts>
  <fonts count="1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9"/>
      <color rgb="FF000000"/>
      <name val="Rubik"/>
    </font>
    <font>
      <b/>
      <sz val="9"/>
      <color rgb="FF000000"/>
      <name val="Rubik"/>
    </font>
    <font>
      <b/>
      <sz val="10"/>
      <color rgb="FF00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30303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rgb="FFD3D3D3"/>
        <bgColor rgb="FFD3D3D3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1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top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vertical="center" wrapText="1" readingOrder="1"/>
    </xf>
    <xf numFmtId="164" fontId="2" fillId="0" borderId="0" xfId="0" applyNumberFormat="1" applyFont="1" applyAlignment="1">
      <alignment horizontal="right" vertical="center" wrapText="1" readingOrder="1"/>
    </xf>
    <xf numFmtId="0" fontId="2" fillId="2" borderId="6" xfId="0" applyFont="1" applyFill="1" applyBorder="1" applyAlignment="1">
      <alignment vertical="center" wrapText="1" readingOrder="1"/>
    </xf>
    <xf numFmtId="0" fontId="2" fillId="2" borderId="6" xfId="0" applyFont="1" applyFill="1" applyBorder="1" applyAlignment="1">
      <alignment horizontal="left" vertical="center" wrapText="1" readingOrder="1"/>
    </xf>
    <xf numFmtId="0" fontId="3" fillId="2" borderId="6" xfId="0" applyFont="1" applyFill="1" applyBorder="1" applyAlignment="1">
      <alignment horizontal="center" vertical="top" wrapText="1" readingOrder="1"/>
    </xf>
    <xf numFmtId="164" fontId="2" fillId="2" borderId="6" xfId="0" applyNumberFormat="1" applyFont="1" applyFill="1" applyBorder="1" applyAlignment="1">
      <alignment horizontal="right" vertical="center" wrapText="1" readingOrder="1"/>
    </xf>
    <xf numFmtId="0" fontId="3" fillId="2" borderId="0" xfId="0" applyFont="1" applyFill="1" applyAlignment="1">
      <alignment vertical="center" wrapText="1" readingOrder="1"/>
    </xf>
    <xf numFmtId="0" fontId="3" fillId="2" borderId="0" xfId="0" applyFont="1" applyFill="1" applyAlignment="1">
      <alignment horizontal="left" vertical="center" wrapText="1" readingOrder="1"/>
    </xf>
    <xf numFmtId="165" fontId="2" fillId="2" borderId="6" xfId="0" applyNumberFormat="1" applyFont="1" applyFill="1" applyBorder="1" applyAlignment="1">
      <alignment horizontal="right" vertical="center" wrapText="1" readingOrder="1"/>
    </xf>
    <xf numFmtId="0" fontId="2" fillId="0" borderId="0" xfId="0" quotePrefix="1" applyFont="1" applyAlignment="1">
      <alignment vertical="center" wrapText="1" readingOrder="1"/>
    </xf>
    <xf numFmtId="0" fontId="2" fillId="5" borderId="5" xfId="0" applyFont="1" applyFill="1" applyBorder="1" applyAlignment="1">
      <alignment horizontal="center" vertical="top" wrapText="1" readingOrder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0" fillId="4" borderId="0" xfId="0" applyFill="1" applyAlignment="1">
      <alignment horizontal="left"/>
    </xf>
    <xf numFmtId="0" fontId="10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/>
    <xf numFmtId="0" fontId="4" fillId="6" borderId="0" xfId="0" applyFont="1" applyFill="1" applyAlignment="1">
      <alignment vertical="top" wrapText="1" readingOrder="1"/>
    </xf>
    <xf numFmtId="0" fontId="4" fillId="6" borderId="0" xfId="0" applyFont="1" applyFill="1" applyAlignment="1">
      <alignment horizontal="left" vertical="top" wrapText="1" readingOrder="1"/>
    </xf>
    <xf numFmtId="0" fontId="3" fillId="6" borderId="0" xfId="0" applyFont="1" applyFill="1" applyAlignment="1">
      <alignment vertical="top" wrapText="1" readingOrder="1"/>
    </xf>
    <xf numFmtId="0" fontId="4" fillId="6" borderId="0" xfId="0" applyFont="1" applyFill="1" applyAlignment="1">
      <alignment horizontal="right" vertical="top" wrapText="1" readingOrder="1"/>
    </xf>
    <xf numFmtId="0" fontId="1" fillId="6" borderId="0" xfId="0" applyFont="1" applyFill="1"/>
    <xf numFmtId="164" fontId="2" fillId="6" borderId="0" xfId="0" applyNumberFormat="1" applyFont="1" applyFill="1" applyAlignment="1">
      <alignment horizontal="right" vertical="top" wrapText="1" readingOrder="1"/>
    </xf>
    <xf numFmtId="41" fontId="2" fillId="6" borderId="0" xfId="0" applyNumberFormat="1" applyFont="1" applyFill="1" applyAlignment="1">
      <alignment horizontal="right" vertical="top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FFFFFF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36515</xdr:colOff>
      <xdr:row>13</xdr:row>
      <xdr:rowOff>69455</xdr:rowOff>
    </xdr:from>
    <xdr:to>
      <xdr:col>2</xdr:col>
      <xdr:colOff>525462</xdr:colOff>
      <xdr:row>17</xdr:row>
      <xdr:rowOff>58143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BD20B00-1243-4693-B78D-2F9192712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5" y="69455"/>
          <a:ext cx="901698" cy="725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9528</xdr:colOff>
      <xdr:row>13</xdr:row>
      <xdr:rowOff>84857</xdr:rowOff>
    </xdr:from>
    <xdr:to>
      <xdr:col>5</xdr:col>
      <xdr:colOff>860861</xdr:colOff>
      <xdr:row>17</xdr:row>
      <xdr:rowOff>80963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E83DD0-95CE-4776-BCFC-D5B627392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928" y="84857"/>
          <a:ext cx="2013384" cy="732706"/>
        </a:xfrm>
        <a:prstGeom prst="rect">
          <a:avLst/>
        </a:prstGeom>
      </xdr:spPr>
    </xdr:pic>
    <xdr:clientData/>
  </xdr:twoCellAnchor>
  <xdr:twoCellAnchor editAs="oneCell">
    <xdr:from>
      <xdr:col>14</xdr:col>
      <xdr:colOff>707231</xdr:colOff>
      <xdr:row>13</xdr:row>
      <xdr:rowOff>154739</xdr:rowOff>
    </xdr:from>
    <xdr:to>
      <xdr:col>21</xdr:col>
      <xdr:colOff>76201</xdr:colOff>
      <xdr:row>17</xdr:row>
      <xdr:rowOff>4880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1297F5D-4A70-950E-CC39-6837059D0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8639" y="154739"/>
          <a:ext cx="6119812" cy="564516"/>
        </a:xfrm>
        <a:prstGeom prst="rect">
          <a:avLst/>
        </a:prstGeom>
      </xdr:spPr>
    </xdr:pic>
    <xdr:clientData/>
  </xdr:twoCellAnchor>
  <xdr:twoCellAnchor editAs="oneCell">
    <xdr:from>
      <xdr:col>1</xdr:col>
      <xdr:colOff>44098</xdr:colOff>
      <xdr:row>0</xdr:row>
      <xdr:rowOff>52917</xdr:rowOff>
    </xdr:from>
    <xdr:to>
      <xdr:col>9</xdr:col>
      <xdr:colOff>1439802</xdr:colOff>
      <xdr:row>7</xdr:row>
      <xdr:rowOff>284853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7B62CFB-83F4-81E1-2C3E-8B61A2014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15" y="52917"/>
          <a:ext cx="7772400" cy="2273582"/>
        </a:xfrm>
        <a:prstGeom prst="rect">
          <a:avLst/>
        </a:prstGeom>
      </xdr:spPr>
    </xdr:pic>
    <xdr:clientData/>
  </xdr:twoCellAnchor>
  <xdr:twoCellAnchor editAs="oneCell">
    <xdr:from>
      <xdr:col>24</xdr:col>
      <xdr:colOff>844260</xdr:colOff>
      <xdr:row>35</xdr:row>
      <xdr:rowOff>79463</xdr:rowOff>
    </xdr:from>
    <xdr:to>
      <xdr:col>34</xdr:col>
      <xdr:colOff>64944</xdr:colOff>
      <xdr:row>47</xdr:row>
      <xdr:rowOff>106172</xdr:rowOff>
    </xdr:to>
    <xdr:pic>
      <xdr:nvPicPr>
        <xdr:cNvPr id="522" name="Picture 521">
          <a:extLst>
            <a:ext uri="{FF2B5EF4-FFF2-40B4-BE49-F238E27FC236}">
              <a16:creationId xmlns:a16="http://schemas.microsoft.com/office/drawing/2014/main" id="{04527E25-EF45-420B-89AC-3C745F944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6560" y="7705814"/>
          <a:ext cx="10606234" cy="2236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uhammad Ikmal Gunawan" id="{66DA32AA-DB88-4E43-9435-31786B4671A4}" userId="104b8b7330de45d8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1" dT="2025-03-24T09:30:13.86" personId="{66DA32AA-DB88-4E43-9435-31786B4671A4}" id="{B1E7E881-080A-4233-BDD2-B9C368659497}">
    <text>Semua Komponen Income yang ada nilai nya pada transaksi bulan berjalan</text>
  </threadedComment>
  <threadedComment ref="X21" dT="2025-03-24T09:30:37.57" personId="{66DA32AA-DB88-4E43-9435-31786B4671A4}" id="{9CE05CC0-B442-4C0E-891A-7527F5984D12}">
    <text>Semua komponen bulan berjalan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W62"/>
  <sheetViews>
    <sheetView showGridLines="0" tabSelected="1" topLeftCell="A12" zoomScale="53" zoomScaleNormal="39" workbookViewId="0">
      <selection activeCell="W59" sqref="W59"/>
    </sheetView>
  </sheetViews>
  <sheetFormatPr defaultRowHeight="14.25"/>
  <cols>
    <col min="1" max="1" width="0.73046875" customWidth="1"/>
    <col min="2" max="2" width="5.73046875" customWidth="1"/>
    <col min="3" max="3" width="8.06640625" bestFit="1" customWidth="1"/>
    <col min="4" max="4" width="6.265625" bestFit="1" customWidth="1"/>
    <col min="5" max="5" width="9.9296875" bestFit="1" customWidth="1"/>
    <col min="6" max="6" width="17.19921875" customWidth="1"/>
    <col min="7" max="7" width="13.73046875" customWidth="1"/>
    <col min="8" max="8" width="17.19921875" customWidth="1"/>
    <col min="9" max="9" width="11.33203125" customWidth="1"/>
    <col min="10" max="10" width="32.33203125" customWidth="1"/>
    <col min="11" max="12" width="13.46484375" customWidth="1"/>
    <col min="13" max="13" width="13.53125" customWidth="1"/>
    <col min="14" max="15" width="13.46484375" customWidth="1"/>
    <col min="16" max="16" width="13.53125" customWidth="1"/>
    <col min="17" max="19" width="13.46484375" customWidth="1"/>
    <col min="20" max="20" width="13.53125" customWidth="1"/>
    <col min="21" max="22" width="13.46484375" customWidth="1"/>
    <col min="23" max="23" width="13.53125" customWidth="1"/>
    <col min="24" max="25" width="13.46484375" customWidth="1"/>
    <col min="26" max="26" width="13.53125" customWidth="1"/>
    <col min="27" max="28" width="13.46484375" customWidth="1"/>
    <col min="29" max="29" width="13.53125" customWidth="1"/>
    <col min="30" max="31" width="13.46484375" customWidth="1"/>
    <col min="32" max="33" width="20.796875" customWidth="1"/>
    <col min="34" max="34" width="23.19921875" customWidth="1"/>
  </cols>
  <sheetData>
    <row r="2" spans="14:14" ht="42.75">
      <c r="N2" s="25" t="s">
        <v>44</v>
      </c>
    </row>
    <row r="3" spans="14:14">
      <c r="N3" s="25" t="s">
        <v>45</v>
      </c>
    </row>
    <row r="4" spans="14:14">
      <c r="N4" s="25" t="s">
        <v>46</v>
      </c>
    </row>
    <row r="5" spans="14:14" ht="28.5">
      <c r="N5" s="25" t="s">
        <v>47</v>
      </c>
    </row>
    <row r="6" spans="14:14">
      <c r="N6" s="26"/>
    </row>
    <row r="7" spans="14:14" ht="28.5">
      <c r="N7" s="25" t="s">
        <v>48</v>
      </c>
    </row>
    <row r="8" spans="14:14" ht="28.5">
      <c r="N8" s="25" t="s">
        <v>49</v>
      </c>
    </row>
    <row r="9" spans="14:14">
      <c r="N9" s="26"/>
    </row>
    <row r="10" spans="14:14" ht="42.75">
      <c r="N10" s="25" t="s">
        <v>50</v>
      </c>
    </row>
    <row r="11" spans="14:14" ht="28.5">
      <c r="N11" s="25" t="s">
        <v>51</v>
      </c>
    </row>
    <row r="12" spans="14:14">
      <c r="N12" t="s">
        <v>53</v>
      </c>
    </row>
    <row r="19" spans="2:49">
      <c r="B19" t="s">
        <v>65</v>
      </c>
      <c r="E19" s="21" t="s">
        <v>64</v>
      </c>
      <c r="F19" s="21"/>
      <c r="G19" s="21"/>
      <c r="H19" s="21"/>
      <c r="I19" s="21"/>
      <c r="J19" s="21"/>
    </row>
    <row r="20" spans="2:49">
      <c r="AG20" s="21" t="s">
        <v>90</v>
      </c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</row>
    <row r="21" spans="2:49">
      <c r="B21" s="1" t="s">
        <v>0</v>
      </c>
      <c r="C21" s="1" t="s">
        <v>0</v>
      </c>
      <c r="D21" s="1" t="s">
        <v>0</v>
      </c>
      <c r="E21" s="1"/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34" t="s">
        <v>1</v>
      </c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2" t="s">
        <v>0</v>
      </c>
      <c r="X21" s="34" t="s">
        <v>2</v>
      </c>
      <c r="Y21" s="35"/>
      <c r="Z21" s="35"/>
      <c r="AA21" s="35"/>
      <c r="AB21" s="35"/>
      <c r="AC21" s="35"/>
      <c r="AD21" s="35"/>
      <c r="AE21" s="36"/>
      <c r="AF21" s="2" t="s">
        <v>0</v>
      </c>
      <c r="AG21" s="2"/>
      <c r="AH21" s="2" t="s">
        <v>0</v>
      </c>
    </row>
    <row r="22" spans="2:49" ht="23.25">
      <c r="B22" s="3" t="s">
        <v>3</v>
      </c>
      <c r="C22" s="3" t="s">
        <v>4</v>
      </c>
      <c r="D22" s="3" t="s">
        <v>5</v>
      </c>
      <c r="E22" s="3" t="s">
        <v>27</v>
      </c>
      <c r="F22" s="3" t="s">
        <v>6</v>
      </c>
      <c r="G22" s="3" t="s">
        <v>28</v>
      </c>
      <c r="H22" s="3" t="s">
        <v>29</v>
      </c>
      <c r="I22" s="18" t="s">
        <v>7</v>
      </c>
      <c r="J22" s="3" t="s">
        <v>8</v>
      </c>
      <c r="K22" s="4" t="s">
        <v>9</v>
      </c>
      <c r="L22" s="4" t="s">
        <v>74</v>
      </c>
      <c r="M22" s="4" t="s">
        <v>75</v>
      </c>
      <c r="N22" s="4" t="s">
        <v>76</v>
      </c>
      <c r="O22" s="4" t="s">
        <v>77</v>
      </c>
      <c r="P22" s="4" t="s">
        <v>78</v>
      </c>
      <c r="Q22" s="4" t="s">
        <v>79</v>
      </c>
      <c r="R22" s="4" t="s">
        <v>80</v>
      </c>
      <c r="S22" s="4" t="s">
        <v>10</v>
      </c>
      <c r="T22" s="4" t="s">
        <v>11</v>
      </c>
      <c r="U22" s="4" t="s">
        <v>12</v>
      </c>
      <c r="V22" s="4" t="s">
        <v>13</v>
      </c>
      <c r="W22" s="5" t="s">
        <v>43</v>
      </c>
      <c r="X22" s="4" t="s">
        <v>14</v>
      </c>
      <c r="Y22" s="4" t="s">
        <v>15</v>
      </c>
      <c r="Z22" s="4" t="s">
        <v>16</v>
      </c>
      <c r="AA22" s="4" t="s">
        <v>17</v>
      </c>
      <c r="AB22" s="4" t="s">
        <v>18</v>
      </c>
      <c r="AC22" s="4" t="s">
        <v>19</v>
      </c>
      <c r="AD22" s="4" t="s">
        <v>11</v>
      </c>
      <c r="AE22" s="4" t="s">
        <v>20</v>
      </c>
      <c r="AF22" s="5" t="s">
        <v>21</v>
      </c>
      <c r="AG22" s="5" t="s">
        <v>61</v>
      </c>
      <c r="AH22" s="5" t="s">
        <v>22</v>
      </c>
    </row>
    <row r="23" spans="2:49">
      <c r="B23" s="6">
        <v>1</v>
      </c>
      <c r="C23" s="7" t="s">
        <v>23</v>
      </c>
      <c r="D23" s="8" t="s">
        <v>24</v>
      </c>
      <c r="E23" s="17" t="s">
        <v>30</v>
      </c>
      <c r="F23" s="7" t="s">
        <v>31</v>
      </c>
      <c r="G23" s="8" t="s">
        <v>33</v>
      </c>
      <c r="H23" s="8" t="s">
        <v>32</v>
      </c>
      <c r="I23" s="8" t="s">
        <v>25</v>
      </c>
      <c r="J23" s="6">
        <v>20</v>
      </c>
      <c r="K23" s="9">
        <v>4024270</v>
      </c>
      <c r="L23" s="9">
        <v>0</v>
      </c>
      <c r="M23" s="9">
        <v>0</v>
      </c>
      <c r="N23" s="9">
        <v>80000</v>
      </c>
      <c r="O23" s="9">
        <v>100000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f>K23+N23+O23</f>
        <v>4204270</v>
      </c>
      <c r="X23" s="9">
        <v>0</v>
      </c>
      <c r="Y23" s="9">
        <v>80485</v>
      </c>
      <c r="Z23" s="9">
        <v>40243</v>
      </c>
      <c r="AA23" s="9">
        <v>40243</v>
      </c>
      <c r="AB23" s="9">
        <v>0</v>
      </c>
      <c r="AC23" s="9">
        <v>0</v>
      </c>
      <c r="AD23" s="9">
        <v>0</v>
      </c>
      <c r="AE23" s="9">
        <v>88240</v>
      </c>
      <c r="AF23" s="9">
        <f>Y23+Z23+AA23+AE23</f>
        <v>249211</v>
      </c>
      <c r="AG23" s="9">
        <f>(K23+N23)*9/100</f>
        <v>369384.3</v>
      </c>
      <c r="AH23" s="9">
        <f>W23-AF23</f>
        <v>3955059</v>
      </c>
    </row>
    <row r="24" spans="2:49">
      <c r="B24" s="10" t="s">
        <v>0</v>
      </c>
      <c r="C24" s="10" t="s">
        <v>0</v>
      </c>
      <c r="D24" s="10" t="s">
        <v>0</v>
      </c>
      <c r="E24" s="10"/>
      <c r="F24" s="11" t="s">
        <v>0</v>
      </c>
      <c r="G24" s="10" t="s">
        <v>0</v>
      </c>
      <c r="H24" s="10" t="s">
        <v>0</v>
      </c>
      <c r="I24" s="10" t="s">
        <v>0</v>
      </c>
      <c r="J24" s="12" t="s">
        <v>26</v>
      </c>
      <c r="K24" s="13">
        <v>4024270</v>
      </c>
      <c r="L24" s="13">
        <v>0</v>
      </c>
      <c r="M24" s="13">
        <v>0</v>
      </c>
      <c r="N24" s="13">
        <v>80000</v>
      </c>
      <c r="O24" s="13">
        <v>100000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f>SUM(W23:W23)</f>
        <v>4204270</v>
      </c>
      <c r="X24" s="13">
        <v>0</v>
      </c>
      <c r="Y24" s="13">
        <v>80485</v>
      </c>
      <c r="Z24" s="13">
        <v>40243</v>
      </c>
      <c r="AA24" s="13">
        <v>40243</v>
      </c>
      <c r="AB24" s="13">
        <v>0</v>
      </c>
      <c r="AC24" s="13">
        <v>0</v>
      </c>
      <c r="AD24" s="13">
        <v>0</v>
      </c>
      <c r="AE24" s="13">
        <v>88240</v>
      </c>
      <c r="AF24" s="13">
        <f>SUM(AF23:AF23)</f>
        <v>249211</v>
      </c>
      <c r="AG24" s="13">
        <f>SUM(AG23)</f>
        <v>369384.3</v>
      </c>
      <c r="AH24" s="13">
        <f>SUM(AH23:AH23)</f>
        <v>3955059</v>
      </c>
    </row>
    <row r="25" spans="2:49" s="31" customFormat="1">
      <c r="B25" s="27" t="s">
        <v>0</v>
      </c>
      <c r="C25" s="27" t="s">
        <v>0</v>
      </c>
      <c r="D25" s="27" t="s">
        <v>0</v>
      </c>
      <c r="E25" s="27"/>
      <c r="F25" s="28"/>
      <c r="G25" s="27" t="s">
        <v>0</v>
      </c>
      <c r="H25" s="27" t="s">
        <v>0</v>
      </c>
      <c r="I25" s="27" t="s">
        <v>0</v>
      </c>
      <c r="J25" s="29" t="s">
        <v>81</v>
      </c>
      <c r="K25" s="30" t="s">
        <v>0</v>
      </c>
      <c r="L25" s="30" t="s">
        <v>0</v>
      </c>
      <c r="M25" s="30" t="s">
        <v>0</v>
      </c>
      <c r="N25" s="30" t="s">
        <v>0</v>
      </c>
      <c r="O25" s="30" t="s">
        <v>0</v>
      </c>
      <c r="P25" s="30" t="s">
        <v>0</v>
      </c>
      <c r="Q25" s="30" t="s">
        <v>0</v>
      </c>
      <c r="R25" s="30" t="s">
        <v>0</v>
      </c>
      <c r="S25" s="30" t="s">
        <v>0</v>
      </c>
      <c r="T25" s="30" t="s">
        <v>0</v>
      </c>
      <c r="U25" s="30" t="s">
        <v>0</v>
      </c>
      <c r="V25" s="30" t="s">
        <v>0</v>
      </c>
      <c r="W25" s="30" t="s">
        <v>0</v>
      </c>
      <c r="X25" s="30" t="s">
        <v>0</v>
      </c>
      <c r="Y25" s="30" t="s">
        <v>0</v>
      </c>
      <c r="Z25" s="30" t="s">
        <v>0</v>
      </c>
      <c r="AA25" s="30" t="s">
        <v>0</v>
      </c>
      <c r="AB25" s="30" t="s">
        <v>0</v>
      </c>
      <c r="AC25" s="30" t="s">
        <v>0</v>
      </c>
      <c r="AD25" s="30" t="s">
        <v>0</v>
      </c>
      <c r="AE25" s="30" t="s">
        <v>0</v>
      </c>
      <c r="AF25" s="30" t="s">
        <v>0</v>
      </c>
      <c r="AG25" s="30"/>
      <c r="AH25" s="32">
        <f>AG24</f>
        <v>369384.3</v>
      </c>
      <c r="AI25" s="21" t="s">
        <v>71</v>
      </c>
      <c r="AJ25" s="21"/>
      <c r="AK25" s="21"/>
      <c r="AL25" s="21"/>
    </row>
    <row r="26" spans="2:49" s="31" customFormat="1">
      <c r="B26" s="27"/>
      <c r="C26" s="27"/>
      <c r="D26" s="27"/>
      <c r="E26" s="27"/>
      <c r="F26" s="28"/>
      <c r="G26" s="27"/>
      <c r="H26" s="27"/>
      <c r="I26" s="27"/>
      <c r="J26" s="29" t="s">
        <v>69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3">
        <f>AH25*11/100</f>
        <v>40632.273000000001</v>
      </c>
      <c r="AI26" s="21" t="s">
        <v>72</v>
      </c>
      <c r="AJ26" s="21"/>
      <c r="AK26" s="21"/>
      <c r="AL26" s="21"/>
    </row>
    <row r="27" spans="2:49" s="31" customFormat="1">
      <c r="B27" s="27"/>
      <c r="C27" s="27"/>
      <c r="D27" s="27"/>
      <c r="E27" s="27"/>
      <c r="F27" s="28"/>
      <c r="G27" s="27"/>
      <c r="H27" s="27"/>
      <c r="I27" s="27"/>
      <c r="J27" s="29" t="s">
        <v>68</v>
      </c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3">
        <f>AH25*2/100</f>
        <v>7387.6859999999997</v>
      </c>
      <c r="AI27" s="21" t="s">
        <v>73</v>
      </c>
      <c r="AJ27" s="21"/>
      <c r="AK27" s="21"/>
      <c r="AL27" s="21"/>
    </row>
    <row r="28" spans="2:49">
      <c r="B28" s="14" t="s">
        <v>0</v>
      </c>
      <c r="C28" s="14" t="s">
        <v>0</v>
      </c>
      <c r="D28" s="14" t="s">
        <v>0</v>
      </c>
      <c r="E28" s="14"/>
      <c r="F28" s="15" t="s">
        <v>0</v>
      </c>
      <c r="G28" s="14" t="s">
        <v>0</v>
      </c>
      <c r="H28" s="14" t="s">
        <v>0</v>
      </c>
      <c r="I28" s="14" t="s">
        <v>0</v>
      </c>
      <c r="J28" s="12" t="s">
        <v>70</v>
      </c>
      <c r="K28" s="13">
        <v>4024270</v>
      </c>
      <c r="L28" s="13">
        <v>0</v>
      </c>
      <c r="M28" s="13">
        <v>0</v>
      </c>
      <c r="N28" s="13">
        <v>80000</v>
      </c>
      <c r="O28" s="13">
        <v>100000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f>SUM(W24:W24)</f>
        <v>4204270</v>
      </c>
      <c r="X28" s="13">
        <v>0</v>
      </c>
      <c r="Y28" s="13">
        <v>80485</v>
      </c>
      <c r="Z28" s="13">
        <v>40243</v>
      </c>
      <c r="AA28" s="13">
        <v>40243</v>
      </c>
      <c r="AB28" s="13">
        <v>0</v>
      </c>
      <c r="AC28" s="13">
        <v>0</v>
      </c>
      <c r="AD28" s="16">
        <v>0</v>
      </c>
      <c r="AE28" s="13">
        <v>88240</v>
      </c>
      <c r="AF28" s="13">
        <v>257211</v>
      </c>
      <c r="AG28" s="13"/>
      <c r="AH28" s="13">
        <f>AH24+AH26-AH27</f>
        <v>3988303.5869999998</v>
      </c>
      <c r="AI28" s="21" t="s">
        <v>91</v>
      </c>
      <c r="AJ28" s="21"/>
      <c r="AK28" s="21"/>
      <c r="AL28" s="21"/>
      <c r="AM28" s="21"/>
      <c r="AN28" s="21"/>
      <c r="AO28" s="21"/>
      <c r="AP28" s="21"/>
    </row>
    <row r="29" spans="2:49" ht="0" hidden="1" customHeight="1"/>
    <row r="30" spans="2:49">
      <c r="J30" s="21" t="s">
        <v>82</v>
      </c>
      <c r="K30" s="21"/>
      <c r="L30" s="21"/>
      <c r="M30" s="21"/>
      <c r="N30" s="21"/>
      <c r="O30" s="21"/>
    </row>
    <row r="33" spans="3:35">
      <c r="C33" t="s">
        <v>56</v>
      </c>
      <c r="H33" t="s">
        <v>35</v>
      </c>
    </row>
    <row r="34" spans="3:35">
      <c r="C34" t="s">
        <v>57</v>
      </c>
      <c r="H34" t="s">
        <v>36</v>
      </c>
      <c r="I34" t="s">
        <v>34</v>
      </c>
    </row>
    <row r="35" spans="3:35">
      <c r="C35" t="s">
        <v>58</v>
      </c>
      <c r="H35" t="s">
        <v>37</v>
      </c>
      <c r="Y35" s="19"/>
      <c r="Z35" s="20" t="s">
        <v>63</v>
      </c>
      <c r="AA35" s="20"/>
      <c r="AB35" s="20"/>
      <c r="AC35" s="24"/>
      <c r="AD35" s="24"/>
      <c r="AE35" s="24"/>
      <c r="AF35" s="24" t="s">
        <v>67</v>
      </c>
      <c r="AG35" s="24"/>
      <c r="AH35" s="24"/>
      <c r="AI35" s="20"/>
    </row>
    <row r="36" spans="3:35">
      <c r="H36" t="s">
        <v>39</v>
      </c>
      <c r="Y36" s="19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3:35">
      <c r="H37" t="s">
        <v>38</v>
      </c>
      <c r="Y37" s="19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3:35">
      <c r="H38" t="s">
        <v>40</v>
      </c>
      <c r="Y38" s="19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3:35">
      <c r="H39" t="s">
        <v>41</v>
      </c>
      <c r="Y39" s="19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3:35">
      <c r="H40" t="s">
        <v>42</v>
      </c>
      <c r="Y40" s="19"/>
      <c r="Z40" s="20"/>
      <c r="AA40" s="20"/>
      <c r="AB40" s="20"/>
      <c r="AC40" s="20"/>
      <c r="AD40" s="20"/>
      <c r="AE40" s="20"/>
      <c r="AF40" s="20"/>
      <c r="AG40" s="20"/>
      <c r="AH40" s="20"/>
      <c r="AI40" s="20"/>
    </row>
    <row r="41" spans="3:35">
      <c r="Y41" s="19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3:35">
      <c r="H42" t="s">
        <v>59</v>
      </c>
      <c r="Y42" s="19"/>
      <c r="Z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3:35">
      <c r="H43" t="s">
        <v>52</v>
      </c>
      <c r="Y43" s="19"/>
      <c r="Z43" s="20"/>
      <c r="AA43" s="20"/>
      <c r="AB43" s="20"/>
      <c r="AC43" s="20"/>
      <c r="AD43" s="20"/>
      <c r="AE43" s="20"/>
      <c r="AF43" s="20"/>
      <c r="AG43" s="20"/>
      <c r="AH43" s="20"/>
      <c r="AI43" s="20"/>
    </row>
    <row r="44" spans="3:35">
      <c r="Y44" s="19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3:35">
      <c r="Y45" s="19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3:35">
      <c r="H46" t="s">
        <v>60</v>
      </c>
      <c r="Y46" s="19"/>
      <c r="Z46" s="20"/>
      <c r="AA46" s="20"/>
      <c r="AB46" s="20"/>
      <c r="AC46" s="20"/>
      <c r="AD46" s="20"/>
      <c r="AE46" s="20"/>
      <c r="AF46" s="20"/>
      <c r="AG46" s="20"/>
      <c r="AH46" s="20"/>
      <c r="AI46" s="20"/>
    </row>
    <row r="47" spans="3:35">
      <c r="Y47" s="19"/>
      <c r="Z47" s="20"/>
      <c r="AA47" s="20"/>
      <c r="AB47" s="20"/>
      <c r="AC47" s="20"/>
      <c r="AD47" s="20"/>
      <c r="AE47" s="20"/>
      <c r="AF47" s="20"/>
      <c r="AG47" s="20"/>
      <c r="AH47" s="20"/>
      <c r="AI47" s="20"/>
    </row>
    <row r="48" spans="3:35">
      <c r="Y48" s="19"/>
      <c r="Z48" s="20"/>
      <c r="AA48" s="20"/>
      <c r="AB48" s="20"/>
      <c r="AC48" s="20"/>
      <c r="AD48" s="20"/>
      <c r="AE48" s="20"/>
      <c r="AF48" s="20"/>
      <c r="AG48" s="20"/>
      <c r="AH48" s="20"/>
      <c r="AI48" s="20"/>
    </row>
    <row r="49" spans="8:40">
      <c r="Y49" s="19"/>
      <c r="Z49" s="20"/>
      <c r="AA49" s="20"/>
      <c r="AB49" s="20"/>
      <c r="AC49" s="20"/>
      <c r="AD49" s="20"/>
      <c r="AE49" s="20"/>
      <c r="AF49" s="20"/>
      <c r="AG49" s="20"/>
      <c r="AH49" s="20"/>
      <c r="AI49" s="20"/>
    </row>
    <row r="50" spans="8:40">
      <c r="H50" t="s">
        <v>54</v>
      </c>
      <c r="Y50" s="19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8:40">
      <c r="Y51" s="22"/>
      <c r="Z51" s="23"/>
      <c r="AA51" s="24" t="s">
        <v>62</v>
      </c>
      <c r="AB51" s="24"/>
      <c r="AC51" s="24"/>
      <c r="AD51" s="24"/>
      <c r="AE51" s="24"/>
      <c r="AF51" s="24"/>
      <c r="AG51" s="20"/>
      <c r="AH51" s="20"/>
      <c r="AI51" s="20"/>
    </row>
    <row r="52" spans="8:40">
      <c r="X52" s="21"/>
      <c r="Y52" s="22"/>
      <c r="Z52" s="24"/>
      <c r="AA52" s="24" t="s">
        <v>66</v>
      </c>
      <c r="AB52" s="24"/>
      <c r="AC52" s="24"/>
      <c r="AD52" s="24"/>
      <c r="AE52" s="24"/>
      <c r="AF52" s="24"/>
      <c r="AG52" s="20"/>
      <c r="AH52" s="20"/>
      <c r="AI52" s="20"/>
    </row>
    <row r="53" spans="8:40">
      <c r="Y53" s="22"/>
      <c r="Z53" s="24"/>
      <c r="AA53" s="24"/>
      <c r="AB53" s="24"/>
      <c r="AC53" s="24"/>
      <c r="AD53" s="24"/>
      <c r="AE53" s="24"/>
      <c r="AF53" s="24"/>
      <c r="AG53" s="20"/>
      <c r="AH53" s="20"/>
      <c r="AI53" s="20"/>
    </row>
    <row r="54" spans="8:40">
      <c r="Y54" s="21"/>
      <c r="Z54" s="21"/>
      <c r="AA54" s="21"/>
      <c r="AB54" s="21"/>
      <c r="AC54" s="21"/>
      <c r="AD54" s="21"/>
      <c r="AE54" s="21"/>
      <c r="AF54" s="21"/>
    </row>
    <row r="55" spans="8:40">
      <c r="Y55" s="21"/>
      <c r="Z55" s="21" t="s">
        <v>83</v>
      </c>
      <c r="AA55" s="21"/>
      <c r="AB55" s="21"/>
      <c r="AC55" s="21"/>
      <c r="AD55" s="21"/>
      <c r="AE55" s="21"/>
      <c r="AF55" s="21"/>
    </row>
    <row r="56" spans="8:40">
      <c r="H56" t="s">
        <v>55</v>
      </c>
      <c r="Y56" s="21"/>
      <c r="Z56" s="21" t="s">
        <v>84</v>
      </c>
      <c r="AA56" s="21"/>
      <c r="AB56" s="21"/>
      <c r="AC56" s="21"/>
      <c r="AD56" s="21"/>
      <c r="AE56" s="21"/>
      <c r="AF56" s="21"/>
    </row>
    <row r="57" spans="8:40">
      <c r="Y57" s="21"/>
      <c r="Z57" s="21" t="s">
        <v>85</v>
      </c>
      <c r="AA57" s="21"/>
      <c r="AB57" s="21"/>
      <c r="AC57" s="21"/>
      <c r="AD57" s="21"/>
      <c r="AE57" s="21"/>
      <c r="AF57" s="21"/>
    </row>
    <row r="58" spans="8:40">
      <c r="Y58" s="21"/>
      <c r="Z58" s="21"/>
      <c r="AA58" s="21"/>
      <c r="AB58" s="21"/>
      <c r="AC58" s="21"/>
      <c r="AD58" s="21"/>
      <c r="AE58" s="21"/>
      <c r="AF58" s="21"/>
    </row>
    <row r="59" spans="8:40">
      <c r="Y59" s="21"/>
      <c r="Z59" s="21" t="s">
        <v>86</v>
      </c>
      <c r="AA59" s="21"/>
      <c r="AB59" s="21"/>
      <c r="AC59" s="21"/>
      <c r="AD59" s="21"/>
      <c r="AE59" s="21"/>
      <c r="AF59" s="21"/>
    </row>
    <row r="60" spans="8:40">
      <c r="Y60" s="21"/>
      <c r="Z60" s="21" t="s">
        <v>87</v>
      </c>
      <c r="AA60" s="21"/>
      <c r="AB60" s="21"/>
      <c r="AC60" s="21"/>
      <c r="AD60" s="21"/>
      <c r="AE60" s="21"/>
      <c r="AF60" s="21"/>
    </row>
    <row r="61" spans="8:40">
      <c r="Y61" s="21"/>
      <c r="Z61" s="21" t="s">
        <v>88</v>
      </c>
      <c r="AA61" s="21"/>
      <c r="AB61" s="21"/>
      <c r="AC61" s="21"/>
      <c r="AD61" s="21"/>
      <c r="AE61" s="21"/>
      <c r="AF61" s="21"/>
    </row>
    <row r="62" spans="8:40">
      <c r="Y62" s="21"/>
      <c r="Z62" s="21" t="s">
        <v>89</v>
      </c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</row>
  </sheetData>
  <mergeCells count="2">
    <mergeCell ref="K21:V21"/>
    <mergeCell ref="X21:AE21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PRPTPYWTSUMMARY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D4UD</dc:creator>
  <cp:lastModifiedBy>Muhammad Ikmal Gunawan</cp:lastModifiedBy>
  <dcterms:created xsi:type="dcterms:W3CDTF">2025-03-24T09:28:46Z</dcterms:created>
  <dcterms:modified xsi:type="dcterms:W3CDTF">2025-04-14T07:07:42Z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