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7CDB5B6-81BC-4012-878B-77E557647B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" i="1" l="1"/>
  <c r="BH2" i="1"/>
  <c r="BG2" i="1"/>
  <c r="BE2" i="1"/>
  <c r="BF2" i="1" s="1"/>
  <c r="AX2" i="1"/>
  <c r="BI2" i="1" s="1"/>
  <c r="AV2" i="1"/>
  <c r="AW2" i="1" s="1"/>
  <c r="AU2" i="1"/>
  <c r="AT2" i="1"/>
  <c r="AR2" i="1"/>
  <c r="AS2" i="1" s="1"/>
  <c r="AQ2" i="1"/>
  <c r="AY2" i="1" l="1"/>
  <c r="AZ2" i="1"/>
  <c r="BA2" i="1" s="1"/>
  <c r="BB2" i="1" l="1"/>
  <c r="BJ2" i="1" l="1"/>
  <c r="BD2" i="1"/>
</calcChain>
</file>

<file path=xl/sharedStrings.xml><?xml version="1.0" encoding="utf-8"?>
<sst xmlns="http://schemas.openxmlformats.org/spreadsheetml/2006/main" count="95" uniqueCount="83">
  <si>
    <t>Masa Pajak</t>
  </si>
  <si>
    <t>Tahun Pajak</t>
  </si>
  <si>
    <t>Pembetulan</t>
  </si>
  <si>
    <t>Nomor Bukti Potong</t>
  </si>
  <si>
    <t>Masa Perolehan Awal</t>
  </si>
  <si>
    <t>Masa Perolehan Akhir</t>
  </si>
  <si>
    <t>NPWP</t>
  </si>
  <si>
    <t>NIK</t>
  </si>
  <si>
    <t>Nama</t>
  </si>
  <si>
    <t>Alamat</t>
  </si>
  <si>
    <t>Jenis Kelamin</t>
  </si>
  <si>
    <t>Status PTKP</t>
  </si>
  <si>
    <t>Jumlah Tanggungan</t>
  </si>
  <si>
    <t>Nama Jabatan</t>
  </si>
  <si>
    <t>WP Luar Negeri</t>
  </si>
  <si>
    <t>Kode Negara</t>
  </si>
  <si>
    <t>Kode Pajak</t>
  </si>
  <si>
    <t>Jumlah 1</t>
  </si>
  <si>
    <t>Jumlah 2</t>
  </si>
  <si>
    <t>Jumlah 3</t>
  </si>
  <si>
    <t>Jumlah 4</t>
  </si>
  <si>
    <t>Jumlah 5</t>
  </si>
  <si>
    <t>Jumlah 6</t>
  </si>
  <si>
    <t>Jumlah 7</t>
  </si>
  <si>
    <t>Jumlah 8</t>
  </si>
  <si>
    <t>Jumlah 9</t>
  </si>
  <si>
    <t>Jumlah 10</t>
  </si>
  <si>
    <t>Jumlah 11</t>
  </si>
  <si>
    <t>Jumlah 12</t>
  </si>
  <si>
    <t>Jumlah 13</t>
  </si>
  <si>
    <t>Jumlah 14</t>
  </si>
  <si>
    <t>Jumlah 15</t>
  </si>
  <si>
    <t>Jumlah 16</t>
  </si>
  <si>
    <t>Jumlah 17</t>
  </si>
  <si>
    <t>Jumlah 18</t>
  </si>
  <si>
    <t>Jumlah 19</t>
  </si>
  <si>
    <t>Jumlah 20</t>
  </si>
  <si>
    <t>Status Pindah</t>
  </si>
  <si>
    <t>NPWP Pemotong</t>
  </si>
  <si>
    <t>Nama Pemotong</t>
  </si>
  <si>
    <t>Tanggal Bukti Potong</t>
  </si>
  <si>
    <t>11</t>
  </si>
  <si>
    <t>2024</t>
  </si>
  <si>
    <t>0</t>
  </si>
  <si>
    <t>1.1-11.24-0000001</t>
  </si>
  <si>
    <t>1</t>
  </si>
  <si>
    <t>484677398116000</t>
  </si>
  <si>
    <t>1210012510770001</t>
  </si>
  <si>
    <t>SUKARLI</t>
  </si>
  <si>
    <t>Desa Aek Paing Bawah I  Kel. Kel. Aek Paing  Kec. Rantau Utara</t>
  </si>
  <si>
    <t>M</t>
  </si>
  <si>
    <t>K</t>
  </si>
  <si>
    <t>3</t>
  </si>
  <si>
    <t>Area Account Receivable Coordi</t>
  </si>
  <si>
    <t>N</t>
  </si>
  <si>
    <t/>
  </si>
  <si>
    <t>21-100-01</t>
  </si>
  <si>
    <t>38614193</t>
  </si>
  <si>
    <t>306808</t>
  </si>
  <si>
    <t>31842667</t>
  </si>
  <si>
    <t>2194357</t>
  </si>
  <si>
    <t>4394000</t>
  </si>
  <si>
    <t>77352025</t>
  </si>
  <si>
    <t>3867600</t>
  </si>
  <si>
    <t>1450020</t>
  </si>
  <si>
    <t>5317620</t>
  </si>
  <si>
    <t>72034405</t>
  </si>
  <si>
    <t>72000000</t>
  </si>
  <si>
    <t>34000</t>
  </si>
  <si>
    <t>334700</t>
  </si>
  <si>
    <t>16466781124001</t>
  </si>
  <si>
    <t>Indomobil Finance Indonesia</t>
  </si>
  <si>
    <t>23/12/2024</t>
  </si>
  <si>
    <t>A8</t>
  </si>
  <si>
    <t>A 11</t>
  </si>
  <si>
    <t>A12</t>
  </si>
  <si>
    <t>A14</t>
  </si>
  <si>
    <t>A 16 a</t>
  </si>
  <si>
    <t>A 16 b</t>
  </si>
  <si>
    <t>A 17</t>
  </si>
  <si>
    <t>A19</t>
  </si>
  <si>
    <t>Jumlah penghasilan Netto
untuk penghitungan
Pph Pasal 21 (setahun/
disetahunkan)</t>
  </si>
  <si>
    <t>PPh pasal 21
atas penghasilan
kena pajak setahun/
disetahunkan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</si>
</sst>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"/>
  <sheetViews>
    <sheetView tabSelected="1" topLeftCell="W1" workbookViewId="0">
      <selection activeCell="AF6" sqref="AF6"/>
    </sheetView>
  </sheetViews>
  <sheetFormatPr defaultRowHeight="15" x14ac:dyDescent="0.25"/>
  <cols>
    <col min="34" max="34" width="11.7109375" customWidth="1"/>
    <col min="62" max="62" width="61.5703125" bestFit="1" customWidth="1"/>
  </cols>
  <sheetData>
    <row r="1" spans="1:6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Q1" t="s">
        <v>7</v>
      </c>
      <c r="AR1" t="s">
        <v>73</v>
      </c>
      <c r="AT1" t="s">
        <v>74</v>
      </c>
      <c r="AV1" t="s">
        <v>75</v>
      </c>
      <c r="AX1" t="s">
        <v>76</v>
      </c>
      <c r="AZ1" t="s">
        <v>77</v>
      </c>
      <c r="BA1" t="s">
        <v>78</v>
      </c>
      <c r="BC1" t="s">
        <v>79</v>
      </c>
      <c r="BE1" t="s">
        <v>80</v>
      </c>
      <c r="BG1" t="s">
        <v>4</v>
      </c>
      <c r="BH1" t="s">
        <v>5</v>
      </c>
      <c r="BI1" t="s">
        <v>81</v>
      </c>
      <c r="BJ1" t="s">
        <v>82</v>
      </c>
    </row>
    <row r="2" spans="1:62" x14ac:dyDescent="0.25">
      <c r="A2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41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43</v>
      </c>
      <c r="V2" t="s">
        <v>60</v>
      </c>
      <c r="W2" t="s">
        <v>43</v>
      </c>
      <c r="X2" t="s">
        <v>61</v>
      </c>
      <c r="Y2" t="s">
        <v>62</v>
      </c>
      <c r="Z2" t="s">
        <v>63</v>
      </c>
      <c r="AA2" t="s">
        <v>64</v>
      </c>
      <c r="AB2" t="s">
        <v>65</v>
      </c>
      <c r="AC2" t="s">
        <v>66</v>
      </c>
      <c r="AD2" t="s">
        <v>43</v>
      </c>
      <c r="AE2" t="s">
        <v>66</v>
      </c>
      <c r="AF2" t="s">
        <v>67</v>
      </c>
      <c r="AG2" t="s">
        <v>68</v>
      </c>
      <c r="AH2" t="s">
        <v>69</v>
      </c>
      <c r="AI2" t="s">
        <v>43</v>
      </c>
      <c r="AJ2" t="s">
        <v>58</v>
      </c>
      <c r="AK2" t="s">
        <v>58</v>
      </c>
      <c r="AL2" t="s">
        <v>55</v>
      </c>
      <c r="AM2" t="s">
        <v>70</v>
      </c>
      <c r="AN2" t="s">
        <v>71</v>
      </c>
      <c r="AO2" t="s">
        <v>72</v>
      </c>
      <c r="AQ2" t="str">
        <f t="shared" ref="AQ2" si="0">H2</f>
        <v>1210012510770001</v>
      </c>
      <c r="AR2">
        <f t="shared" ref="AR2" si="1">SUM(R2:X2)</f>
        <v>0</v>
      </c>
      <c r="AS2" t="b">
        <f t="shared" ref="AS2" si="2">AR2=Y2</f>
        <v>0</v>
      </c>
      <c r="AT2">
        <f t="shared" ref="AT2" si="3">Z2+AA2</f>
        <v>5317620</v>
      </c>
      <c r="AU2" t="b">
        <f t="shared" ref="AU2" si="4">AT2=AB2</f>
        <v>0</v>
      </c>
      <c r="AV2">
        <f t="shared" ref="AV2" si="5">AR2-AT2</f>
        <v>-5317620</v>
      </c>
      <c r="AW2" t="b">
        <f t="shared" ref="AW2" si="6">AV2=AC2</f>
        <v>0</v>
      </c>
      <c r="AX2">
        <f t="shared" ref="AX2" si="7">AC2+AD2</f>
        <v>72034405</v>
      </c>
      <c r="AY2" t="b">
        <f t="shared" ref="AY2" si="8">AX2=AE2</f>
        <v>0</v>
      </c>
      <c r="AZ2">
        <f>ROUNDDOWN(((AX2-AF2)/1000),0)*1000</f>
        <v>34000</v>
      </c>
      <c r="BA2">
        <f>IF(AZ2&lt;0,0,AZ2)</f>
        <v>34000</v>
      </c>
      <c r="BB2" t="b">
        <f>BA2=AG2</f>
        <v>0</v>
      </c>
      <c r="BC2">
        <f>((BA2&lt;=60000000)*(BA2*5%))+(((BA2&gt;60000000)*(BA2&lt;=250000000))*(2500000+((BA2-50000000)*15%)))+(((BA2&gt;250000000)*(BA2&lt;=500000000))*(32500000+((BA2-250000000)*25%)))+((BA2&gt;500000000)*(95000000+((BA2-500000000)*30%)))</f>
        <v>1700</v>
      </c>
      <c r="BD2" t="b">
        <f t="shared" ref="BD2" si="9">AH2=BC2</f>
        <v>0</v>
      </c>
      <c r="BE2">
        <f t="shared" ref="BE2" si="10">AH2-AI2</f>
        <v>334700</v>
      </c>
      <c r="BF2" t="b">
        <f t="shared" ref="BF2" si="11">BE2=AJ2</f>
        <v>0</v>
      </c>
      <c r="BG2" t="str">
        <f t="shared" ref="BG2:BH2" si="12">E2</f>
        <v>1</v>
      </c>
      <c r="BH2" t="str">
        <f t="shared" si="12"/>
        <v>11</v>
      </c>
      <c r="BI2">
        <f>AE2-AX2</f>
        <v>0</v>
      </c>
      <c r="BJ2">
        <f>AH2-BC2</f>
        <v>333000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 Name</dc:creator>
  <cp:lastModifiedBy>Administrator</cp:lastModifiedBy>
  <dcterms:created xsi:type="dcterms:W3CDTF">2024-12-23T09:12:04Z</dcterms:created>
  <dcterms:modified xsi:type="dcterms:W3CDTF">2024-12-23T09:36:07Z</dcterms:modified>
</cp:coreProperties>
</file>