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FORMAT LAPORAN ESTATE B\JUNI 2022\"/>
    </mc:Choice>
  </mc:AlternateContent>
  <bookViews>
    <workbookView xWindow="0" yWindow="0" windowWidth="9990" windowHeight="5560" tabRatio="845" activeTab="2"/>
  </bookViews>
  <sheets>
    <sheet name="Total" sheetId="14" r:id="rId1"/>
    <sheet name="Rekap Status" sheetId="15" r:id="rId2"/>
    <sheet name="Rekap" sheetId="27" r:id="rId3"/>
    <sheet name="Kantor" sheetId="16" r:id="rId4"/>
    <sheet name="Divisi 1" sheetId="17" r:id="rId5"/>
    <sheet name="Divisi 2" sheetId="18" r:id="rId6"/>
    <sheet name="Divisi 3" sheetId="19" r:id="rId7"/>
    <sheet name="Divisi 4" sheetId="20" r:id="rId8"/>
    <sheet name="Divisi 5" sheetId="21" r:id="rId9"/>
    <sheet name="Divisi 6" sheetId="22" r:id="rId10"/>
    <sheet name="Divisi 7" sheetId="23" r:id="rId11"/>
    <sheet name="Divisi 8" sheetId="24" r:id="rId12"/>
    <sheet name="Div 9" sheetId="25" r:id="rId13"/>
    <sheet name="PKS" sheetId="26" r:id="rId14"/>
  </sheets>
  <definedNames>
    <definedName name="_xlnm._FilterDatabase" localSheetId="12" hidden="1">'Div 9'!$A$1:$AL$129</definedName>
    <definedName name="_xlnm._FilterDatabase" localSheetId="4" hidden="1">'Divisi 1'!$A$128:$AL$129</definedName>
    <definedName name="_xlnm._FilterDatabase" localSheetId="5" hidden="1">'Divisi 2'!$A$35:$AL$36</definedName>
    <definedName name="_xlnm._FilterDatabase" localSheetId="6" hidden="1">'Divisi 3'!$A$1:$AL$136</definedName>
    <definedName name="_xlnm._FilterDatabase" localSheetId="7" hidden="1">'Divisi 4'!$A$34:$AL$104</definedName>
    <definedName name="_xlnm._FilterDatabase" localSheetId="8" hidden="1">'Divisi 5'!$A$30:$AL$31</definedName>
    <definedName name="_xlnm._FilterDatabase" localSheetId="9" hidden="1">'Divisi 6'!$A$32:$AL$33</definedName>
    <definedName name="_xlnm._FilterDatabase" localSheetId="10" hidden="1">'Divisi 7'!$A$32:$AL$33</definedName>
    <definedName name="_xlnm._FilterDatabase" localSheetId="11" hidden="1">'Divisi 8'!$A$109:$AL$110</definedName>
    <definedName name="_xlnm.Print_Area" localSheetId="10">'Divisi 7'!$A$1:$AL$140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0" i="16" l="1"/>
  <c r="M160" i="16"/>
  <c r="N160" i="16"/>
  <c r="J159" i="16"/>
  <c r="K132" i="16"/>
  <c r="L132" i="16"/>
  <c r="M132" i="16"/>
  <c r="N132" i="16"/>
  <c r="J132" i="16"/>
  <c r="K115" i="16"/>
  <c r="L115" i="16"/>
  <c r="M115" i="16"/>
  <c r="N115" i="16"/>
  <c r="J115" i="16"/>
  <c r="K95" i="16"/>
  <c r="L95" i="16"/>
  <c r="L160" i="16" s="1"/>
  <c r="M95" i="16"/>
  <c r="N95" i="16"/>
  <c r="J95" i="16"/>
  <c r="K62" i="16"/>
  <c r="L62" i="16"/>
  <c r="M62" i="16"/>
  <c r="N62" i="16"/>
  <c r="J62" i="16"/>
  <c r="K26" i="22"/>
  <c r="L26" i="22"/>
  <c r="M26" i="22"/>
  <c r="N26" i="22"/>
  <c r="J26" i="22"/>
  <c r="Z6" i="20"/>
  <c r="Q6" i="20"/>
  <c r="Z134" i="16"/>
  <c r="Q134" i="16"/>
  <c r="J106" i="21"/>
  <c r="Z12" i="20"/>
  <c r="Q12" i="20"/>
  <c r="Z19" i="21"/>
  <c r="Q19" i="21"/>
  <c r="Q157" i="16"/>
  <c r="A157" i="16"/>
  <c r="Z61" i="16"/>
  <c r="Q61" i="16"/>
  <c r="A61" i="16"/>
  <c r="A60" i="16"/>
  <c r="Z131" i="16"/>
  <c r="Q131" i="16"/>
  <c r="A131" i="16"/>
  <c r="Z130" i="16"/>
  <c r="Q130" i="16"/>
  <c r="A130" i="16"/>
  <c r="Z156" i="16"/>
  <c r="Q156" i="16"/>
  <c r="A156" i="16"/>
  <c r="Z155" i="16"/>
  <c r="Q155" i="16"/>
  <c r="A155" i="16"/>
  <c r="K159" i="16"/>
  <c r="L159" i="16"/>
  <c r="M159" i="16"/>
  <c r="N159" i="16"/>
  <c r="Z154" i="16"/>
  <c r="Q154" i="16"/>
  <c r="A154" i="16"/>
  <c r="Q23" i="19" l="1"/>
  <c r="Z23" i="19"/>
  <c r="Z12" i="17"/>
  <c r="Q12" i="17"/>
  <c r="Z10" i="18"/>
  <c r="Q10" i="18"/>
  <c r="K121" i="26"/>
  <c r="L121" i="26"/>
  <c r="M121" i="26"/>
  <c r="N121" i="26"/>
  <c r="J121" i="26"/>
  <c r="A94" i="16" l="1"/>
  <c r="Q93" i="16"/>
  <c r="A93" i="16"/>
  <c r="J97" i="23"/>
  <c r="K129" i="23"/>
  <c r="L129" i="23"/>
  <c r="M129" i="23"/>
  <c r="N129" i="23"/>
  <c r="J129" i="23"/>
  <c r="K112" i="18"/>
  <c r="L112" i="18"/>
  <c r="M112" i="18"/>
  <c r="N112" i="18"/>
  <c r="J112" i="18"/>
  <c r="Q140" i="24" l="1"/>
  <c r="Q139" i="24"/>
  <c r="K124" i="24"/>
  <c r="L124" i="24"/>
  <c r="M124" i="24"/>
  <c r="N124" i="24"/>
  <c r="J124" i="24"/>
  <c r="A46" i="16" l="1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Q46" i="16"/>
  <c r="Z46" i="16"/>
  <c r="A111" i="16"/>
  <c r="A112" i="16"/>
  <c r="A113" i="16"/>
  <c r="A114" i="16"/>
  <c r="Z110" i="16"/>
  <c r="Q110" i="16"/>
  <c r="A110" i="16"/>
  <c r="A14" i="16"/>
  <c r="K88" i="25"/>
  <c r="L88" i="25"/>
  <c r="M88" i="25"/>
  <c r="N88" i="25"/>
  <c r="J88" i="25"/>
  <c r="K114" i="20" l="1"/>
  <c r="L114" i="20"/>
  <c r="M114" i="20"/>
  <c r="N114" i="20"/>
  <c r="J114" i="20"/>
  <c r="K124" i="17"/>
  <c r="L124" i="17"/>
  <c r="M124" i="17"/>
  <c r="N124" i="17"/>
  <c r="J124" i="17"/>
  <c r="Z25" i="17"/>
  <c r="Q25" i="17"/>
  <c r="A25" i="17"/>
  <c r="Z13" i="16"/>
  <c r="Q13" i="16"/>
  <c r="A13" i="16"/>
  <c r="E8" i="27" l="1"/>
  <c r="A17" i="16" l="1"/>
  <c r="A18" i="16"/>
  <c r="A19" i="16"/>
  <c r="A20" i="16"/>
  <c r="J21" i="16"/>
  <c r="Z20" i="16"/>
  <c r="Q20" i="16"/>
  <c r="Z19" i="16"/>
  <c r="Q19" i="16"/>
  <c r="Q73" i="24" l="1"/>
  <c r="Q74" i="24"/>
  <c r="Q75" i="24"/>
  <c r="Q76" i="24"/>
  <c r="Q77" i="24"/>
  <c r="Q78" i="24"/>
  <c r="Q79" i="24"/>
  <c r="Q80" i="24"/>
  <c r="Q81" i="24"/>
  <c r="Q134" i="24"/>
  <c r="Q82" i="24"/>
  <c r="Q83" i="24"/>
  <c r="Q84" i="24"/>
  <c r="Q85" i="24"/>
  <c r="Q86" i="24"/>
  <c r="Q135" i="24"/>
  <c r="Q87" i="24"/>
  <c r="Q88" i="24"/>
  <c r="Q89" i="24"/>
  <c r="Q136" i="24"/>
  <c r="Q90" i="24"/>
  <c r="Q137" i="24"/>
  <c r="Q138" i="24"/>
  <c r="Q91" i="24"/>
  <c r="Q92" i="22"/>
  <c r="Q93" i="22"/>
  <c r="Q94" i="22"/>
  <c r="Q95" i="22"/>
  <c r="Q143" i="22"/>
  <c r="Q74" i="22"/>
  <c r="Q64" i="22"/>
  <c r="Q65" i="22"/>
  <c r="Q66" i="22"/>
  <c r="Q67" i="22"/>
  <c r="Q68" i="22"/>
  <c r="Q69" i="22"/>
  <c r="Q70" i="22"/>
  <c r="Q71" i="22"/>
  <c r="Q72" i="22"/>
  <c r="Q73" i="22"/>
  <c r="Q53" i="22"/>
  <c r="Q48" i="22"/>
  <c r="Q49" i="22"/>
  <c r="Q20" i="24" l="1"/>
  <c r="Q19" i="25"/>
  <c r="Z19" i="25"/>
  <c r="Q20" i="25"/>
  <c r="Z20" i="25"/>
  <c r="Q118" i="16"/>
  <c r="Z118" i="16"/>
  <c r="A117" i="16"/>
  <c r="A118" i="16"/>
  <c r="A119" i="16"/>
  <c r="Q109" i="16"/>
  <c r="A10" i="16"/>
  <c r="A11" i="16"/>
  <c r="A12" i="16"/>
  <c r="Z12" i="16" l="1"/>
  <c r="Q12" i="16"/>
  <c r="J15" i="16"/>
  <c r="Z112" i="26" l="1"/>
  <c r="Q112" i="26"/>
  <c r="Z109" i="26"/>
  <c r="Q109" i="26"/>
  <c r="Z108" i="26"/>
  <c r="Q108" i="26"/>
  <c r="Z107" i="26"/>
  <c r="Q107" i="26"/>
  <c r="Z106" i="26"/>
  <c r="Q106" i="26"/>
  <c r="Z105" i="26"/>
  <c r="Q105" i="26"/>
  <c r="Z104" i="26"/>
  <c r="Q104" i="26"/>
  <c r="Z103" i="26"/>
  <c r="Q103" i="26"/>
  <c r="Z102" i="26"/>
  <c r="Q102" i="26"/>
  <c r="Z101" i="26"/>
  <c r="Q101" i="26"/>
  <c r="Z100" i="26"/>
  <c r="Q100" i="26"/>
  <c r="Z99" i="26"/>
  <c r="Q99" i="26"/>
  <c r="Z98" i="26"/>
  <c r="Q98" i="26"/>
  <c r="Z97" i="26"/>
  <c r="Q97" i="26"/>
  <c r="Z96" i="26"/>
  <c r="Q96" i="26"/>
  <c r="Z95" i="26"/>
  <c r="Q95" i="26"/>
  <c r="Z94" i="26"/>
  <c r="Q94" i="26"/>
  <c r="Q93" i="26"/>
  <c r="Q92" i="26"/>
  <c r="Z91" i="26"/>
  <c r="Q91" i="26"/>
  <c r="Z90" i="26"/>
  <c r="Q90" i="26"/>
  <c r="Z89" i="26"/>
  <c r="Q89" i="26"/>
  <c r="Z88" i="26"/>
  <c r="Q88" i="26"/>
  <c r="Z87" i="26"/>
  <c r="Q87" i="26"/>
  <c r="Z86" i="26"/>
  <c r="Q86" i="26"/>
  <c r="Z85" i="26"/>
  <c r="Q85" i="26"/>
  <c r="Z84" i="26"/>
  <c r="Q84" i="26"/>
  <c r="Z83" i="26"/>
  <c r="Q83" i="26"/>
  <c r="Z82" i="26"/>
  <c r="Q82" i="26"/>
  <c r="Z81" i="26"/>
  <c r="Q81" i="26"/>
  <c r="Z80" i="26"/>
  <c r="Q80" i="26"/>
  <c r="Z79" i="26"/>
  <c r="Q79" i="26"/>
  <c r="Z78" i="26"/>
  <c r="Q78" i="26"/>
  <c r="Z77" i="26"/>
  <c r="Q77" i="26"/>
  <c r="Z76" i="26"/>
  <c r="Q76" i="26"/>
  <c r="Z75" i="26"/>
  <c r="Q75" i="26"/>
  <c r="Z74" i="26"/>
  <c r="Q74" i="26"/>
  <c r="Z73" i="26"/>
  <c r="Q73" i="26"/>
  <c r="Z72" i="26"/>
  <c r="Q72" i="26"/>
  <c r="Z71" i="26"/>
  <c r="Q71" i="26"/>
  <c r="Z70" i="26"/>
  <c r="Q70" i="26"/>
  <c r="Z69" i="26"/>
  <c r="Q69" i="26"/>
  <c r="Z68" i="26"/>
  <c r="Q68" i="26"/>
  <c r="Z67" i="26"/>
  <c r="Q67" i="26"/>
  <c r="Z66" i="26"/>
  <c r="Q66" i="26"/>
  <c r="Z65" i="26"/>
  <c r="Q65" i="26"/>
  <c r="Z64" i="26"/>
  <c r="Q64" i="26"/>
  <c r="Z63" i="26"/>
  <c r="Q63" i="26"/>
  <c r="Z62" i="26"/>
  <c r="Q62" i="26"/>
  <c r="Z61" i="26"/>
  <c r="Q61" i="26"/>
  <c r="Z60" i="26"/>
  <c r="Q60" i="26"/>
  <c r="Z59" i="26"/>
  <c r="Q59" i="26"/>
  <c r="Z58" i="26"/>
  <c r="Q58" i="26"/>
  <c r="Z57" i="26"/>
  <c r="Q57" i="26"/>
  <c r="Z56" i="26"/>
  <c r="Q56" i="26"/>
  <c r="Z55" i="26"/>
  <c r="Q55" i="26"/>
  <c r="Z54" i="26"/>
  <c r="Q54" i="26"/>
  <c r="Z53" i="26"/>
  <c r="Q53" i="26"/>
  <c r="Z52" i="26"/>
  <c r="Q52" i="26"/>
  <c r="Z51" i="26"/>
  <c r="Q51" i="26"/>
  <c r="Z50" i="26"/>
  <c r="Q50" i="26"/>
  <c r="Z49" i="26"/>
  <c r="Q49" i="26"/>
  <c r="Z48" i="26"/>
  <c r="Q48" i="26"/>
  <c r="Z47" i="26"/>
  <c r="Q47" i="26"/>
  <c r="Z46" i="26"/>
  <c r="Q46" i="26"/>
  <c r="Z45" i="26"/>
  <c r="Q45" i="26"/>
  <c r="Z44" i="26"/>
  <c r="Q44" i="26"/>
  <c r="Z43" i="26"/>
  <c r="Q43" i="26"/>
  <c r="Z42" i="26"/>
  <c r="Q42" i="26"/>
  <c r="Z41" i="26"/>
  <c r="Q41" i="26"/>
  <c r="Z40" i="26"/>
  <c r="Q40" i="26"/>
  <c r="Z39" i="26"/>
  <c r="Q39" i="26"/>
  <c r="Z38" i="26"/>
  <c r="Q38" i="26"/>
  <c r="Z37" i="26"/>
  <c r="Q37" i="26"/>
  <c r="Z36" i="26"/>
  <c r="Q36" i="26"/>
  <c r="Z35" i="26"/>
  <c r="Q35" i="26"/>
  <c r="Z34" i="26"/>
  <c r="Q34" i="26"/>
  <c r="Z33" i="26"/>
  <c r="Q33" i="26"/>
  <c r="Z32" i="26"/>
  <c r="Q32" i="26"/>
  <c r="Z31" i="26"/>
  <c r="Q31" i="26"/>
  <c r="Z30" i="26"/>
  <c r="Q30" i="26"/>
  <c r="Z29" i="26"/>
  <c r="Q29" i="26"/>
  <c r="Z28" i="26"/>
  <c r="Q28" i="26"/>
  <c r="Z27" i="26"/>
  <c r="Q27" i="26"/>
  <c r="Z26" i="26"/>
  <c r="Q26" i="26"/>
  <c r="Z25" i="26"/>
  <c r="Q25" i="26"/>
  <c r="Z24" i="26"/>
  <c r="Q24" i="26"/>
  <c r="Z23" i="26"/>
  <c r="Q23" i="26"/>
  <c r="Z22" i="26"/>
  <c r="Q22" i="26"/>
  <c r="Z21" i="26"/>
  <c r="Q21" i="26"/>
  <c r="Z20" i="26"/>
  <c r="Q20" i="26"/>
  <c r="Z19" i="26"/>
  <c r="Q19" i="26"/>
  <c r="Z18" i="26"/>
  <c r="Q18" i="26"/>
  <c r="Z17" i="26"/>
  <c r="Q17" i="26"/>
  <c r="Z16" i="26"/>
  <c r="Q16" i="26"/>
  <c r="Z15" i="26"/>
  <c r="Q15" i="26"/>
  <c r="Z14" i="26"/>
  <c r="Q14" i="26"/>
  <c r="Z13" i="26"/>
  <c r="Q13" i="26"/>
  <c r="Z12" i="26"/>
  <c r="Q12" i="26"/>
  <c r="Z11" i="26"/>
  <c r="Q11" i="26"/>
  <c r="Z10" i="26"/>
  <c r="Q10" i="26"/>
  <c r="Z9" i="26"/>
  <c r="Q9" i="26"/>
  <c r="Z8" i="26"/>
  <c r="Q8" i="26"/>
  <c r="Z7" i="26"/>
  <c r="Q7" i="26"/>
  <c r="Z6" i="26"/>
  <c r="Q6" i="26"/>
  <c r="Z20" i="27" l="1"/>
  <c r="J122" i="26" l="1"/>
  <c r="N128" i="25"/>
  <c r="M128" i="25"/>
  <c r="L128" i="25"/>
  <c r="K128" i="25"/>
  <c r="J128" i="25"/>
  <c r="H25" i="15"/>
  <c r="J89" i="25"/>
  <c r="Z69" i="25"/>
  <c r="Q69" i="25"/>
  <c r="Z68" i="25"/>
  <c r="Q68" i="25"/>
  <c r="Z67" i="25"/>
  <c r="Q67" i="25"/>
  <c r="Z66" i="25"/>
  <c r="Q66" i="25"/>
  <c r="Z65" i="25"/>
  <c r="Q65" i="25"/>
  <c r="Z64" i="25"/>
  <c r="Q64" i="25"/>
  <c r="Z63" i="25"/>
  <c r="Q63" i="25"/>
  <c r="Z62" i="25"/>
  <c r="Q62" i="25"/>
  <c r="Z61" i="25"/>
  <c r="Q61" i="25"/>
  <c r="Z60" i="25"/>
  <c r="Q60" i="25"/>
  <c r="Z59" i="25"/>
  <c r="Q59" i="25"/>
  <c r="Z58" i="25"/>
  <c r="Q58" i="25"/>
  <c r="Z139" i="25"/>
  <c r="Q139" i="25"/>
  <c r="Z57" i="25"/>
  <c r="Q57" i="25"/>
  <c r="Z56" i="25"/>
  <c r="Q56" i="25"/>
  <c r="Z55" i="25"/>
  <c r="Q55" i="25"/>
  <c r="Z54" i="25"/>
  <c r="Q54" i="25"/>
  <c r="Z53" i="25"/>
  <c r="Q53" i="25"/>
  <c r="Z52" i="25"/>
  <c r="Q52" i="25"/>
  <c r="Z51" i="25"/>
  <c r="Q51" i="25"/>
  <c r="Z50" i="25"/>
  <c r="Q50" i="25"/>
  <c r="Z49" i="25"/>
  <c r="Q49" i="25"/>
  <c r="Z48" i="25"/>
  <c r="Q48" i="25"/>
  <c r="Z47" i="25"/>
  <c r="Q47" i="25"/>
  <c r="Z46" i="25"/>
  <c r="Q46" i="25"/>
  <c r="Z45" i="25"/>
  <c r="Q45" i="25"/>
  <c r="Z44" i="25"/>
  <c r="Q44" i="25"/>
  <c r="Z43" i="25"/>
  <c r="Q43" i="25"/>
  <c r="Z42" i="25"/>
  <c r="Q42" i="25"/>
  <c r="Z41" i="25"/>
  <c r="Q41" i="25"/>
  <c r="Z40" i="25"/>
  <c r="Q40" i="25"/>
  <c r="Z39" i="25"/>
  <c r="Q39" i="25"/>
  <c r="Z38" i="25"/>
  <c r="Q38" i="25"/>
  <c r="Z37" i="25"/>
  <c r="Q37" i="25"/>
  <c r="Z36" i="25"/>
  <c r="Q36" i="25"/>
  <c r="Z35" i="25"/>
  <c r="Q35" i="25"/>
  <c r="Z34" i="25"/>
  <c r="Q34" i="25"/>
  <c r="Z33" i="25"/>
  <c r="Q33" i="25"/>
  <c r="N25" i="25"/>
  <c r="F25" i="15" s="1"/>
  <c r="M25" i="25"/>
  <c r="E25" i="15" s="1"/>
  <c r="L25" i="25"/>
  <c r="D25" i="15" s="1"/>
  <c r="K25" i="25"/>
  <c r="J25" i="25"/>
  <c r="Z24" i="25"/>
  <c r="Q24" i="25"/>
  <c r="Z23" i="25"/>
  <c r="Q23" i="25"/>
  <c r="Z22" i="25"/>
  <c r="Q22" i="25"/>
  <c r="Z21" i="25"/>
  <c r="Q21" i="25"/>
  <c r="Z17" i="25"/>
  <c r="Q17" i="25"/>
  <c r="Q16" i="25"/>
  <c r="Z15" i="25"/>
  <c r="Q15" i="25"/>
  <c r="Z14" i="25"/>
  <c r="Q14" i="25"/>
  <c r="Z13" i="25"/>
  <c r="Q13" i="25"/>
  <c r="Z12" i="25"/>
  <c r="Q12" i="25"/>
  <c r="Z10" i="25"/>
  <c r="Q10" i="25"/>
  <c r="Z9" i="25"/>
  <c r="Q9" i="25"/>
  <c r="Z8" i="25"/>
  <c r="Q8" i="25"/>
  <c r="Z7" i="25"/>
  <c r="Q7" i="25"/>
  <c r="Z6" i="25"/>
  <c r="Q6" i="25"/>
  <c r="N103" i="24"/>
  <c r="I24" i="15" s="1"/>
  <c r="M103" i="24"/>
  <c r="H24" i="15" s="1"/>
  <c r="L103" i="24"/>
  <c r="K103" i="24"/>
  <c r="J103" i="24"/>
  <c r="Q72" i="24"/>
  <c r="Q71" i="24"/>
  <c r="Z70" i="24"/>
  <c r="Q70" i="24"/>
  <c r="Z69" i="24"/>
  <c r="Q69" i="24"/>
  <c r="Z68" i="24"/>
  <c r="Q68" i="24"/>
  <c r="Z67" i="24"/>
  <c r="Q67" i="24"/>
  <c r="Z66" i="24"/>
  <c r="Q66" i="24"/>
  <c r="Z65" i="24"/>
  <c r="Q65" i="24"/>
  <c r="Z64" i="24"/>
  <c r="Q64" i="24"/>
  <c r="Z63" i="24"/>
  <c r="Q63" i="24"/>
  <c r="Z62" i="24"/>
  <c r="Q62" i="24"/>
  <c r="Z61" i="24"/>
  <c r="Q61" i="24"/>
  <c r="Z60" i="24"/>
  <c r="Q60" i="24"/>
  <c r="Z59" i="24"/>
  <c r="Q59" i="24"/>
  <c r="Z58" i="24"/>
  <c r="Q58" i="24"/>
  <c r="Z57" i="24"/>
  <c r="Q57" i="24"/>
  <c r="Z56" i="24"/>
  <c r="Q56" i="24"/>
  <c r="Z55" i="24"/>
  <c r="Q55" i="24"/>
  <c r="Z54" i="24"/>
  <c r="Q54" i="24"/>
  <c r="Z53" i="24"/>
  <c r="Q53" i="24"/>
  <c r="Z52" i="24"/>
  <c r="Q52" i="24"/>
  <c r="Z51" i="24"/>
  <c r="Q51" i="24"/>
  <c r="Z132" i="24"/>
  <c r="Q132" i="24"/>
  <c r="Z50" i="24"/>
  <c r="Q50" i="24"/>
  <c r="Z49" i="24"/>
  <c r="Q49" i="24"/>
  <c r="Z131" i="24"/>
  <c r="Q131" i="24"/>
  <c r="Z48" i="24"/>
  <c r="Q48" i="24"/>
  <c r="Z47" i="24"/>
  <c r="Q47" i="24"/>
  <c r="Z46" i="24"/>
  <c r="Q46" i="24"/>
  <c r="Z45" i="24"/>
  <c r="Q45" i="24"/>
  <c r="Z44" i="24"/>
  <c r="Q44" i="24"/>
  <c r="Z43" i="24"/>
  <c r="Q43" i="24"/>
  <c r="Z42" i="24"/>
  <c r="Q42" i="24"/>
  <c r="Z41" i="24"/>
  <c r="Q41" i="24"/>
  <c r="Z40" i="24"/>
  <c r="Q40" i="24"/>
  <c r="Z39" i="24"/>
  <c r="Q39" i="24"/>
  <c r="Z38" i="24"/>
  <c r="Q38" i="24"/>
  <c r="Z37" i="24"/>
  <c r="Q37" i="24"/>
  <c r="Z36" i="24"/>
  <c r="Q36" i="24"/>
  <c r="Z35" i="24"/>
  <c r="Q35" i="24"/>
  <c r="Z34" i="24"/>
  <c r="Q34" i="24"/>
  <c r="N25" i="24"/>
  <c r="F24" i="15" s="1"/>
  <c r="M25" i="24"/>
  <c r="E24" i="15" s="1"/>
  <c r="L25" i="24"/>
  <c r="K25" i="24"/>
  <c r="J25" i="24"/>
  <c r="Z24" i="24"/>
  <c r="Q24" i="24"/>
  <c r="Z23" i="24"/>
  <c r="Q23" i="24"/>
  <c r="Q22" i="24"/>
  <c r="Z21" i="24"/>
  <c r="Q21" i="24"/>
  <c r="Q19" i="24"/>
  <c r="Z18" i="24"/>
  <c r="Q18" i="24"/>
  <c r="Q17" i="24"/>
  <c r="Q16" i="24"/>
  <c r="Q15" i="24"/>
  <c r="Q14" i="24"/>
  <c r="Q13" i="24"/>
  <c r="Z12" i="24"/>
  <c r="Q12" i="24"/>
  <c r="Z11" i="24"/>
  <c r="Q11" i="24"/>
  <c r="Z10" i="24"/>
  <c r="Q10" i="24"/>
  <c r="Z9" i="24"/>
  <c r="Q9" i="24"/>
  <c r="Z7" i="24"/>
  <c r="Q7" i="24"/>
  <c r="Z6" i="24"/>
  <c r="Q6" i="24"/>
  <c r="K23" i="15"/>
  <c r="J23" i="15"/>
  <c r="N97" i="23"/>
  <c r="M97" i="23"/>
  <c r="H23" i="15" s="1"/>
  <c r="L97" i="23"/>
  <c r="G23" i="15" s="1"/>
  <c r="K97" i="23"/>
  <c r="Z73" i="23"/>
  <c r="Q73" i="23"/>
  <c r="Z72" i="23"/>
  <c r="Q72" i="23"/>
  <c r="Z71" i="23"/>
  <c r="Q71" i="23"/>
  <c r="Z70" i="23"/>
  <c r="Q70" i="23"/>
  <c r="Z69" i="23"/>
  <c r="Q69" i="23"/>
  <c r="Z68" i="23"/>
  <c r="Q68" i="23"/>
  <c r="Z67" i="23"/>
  <c r="Q67" i="23"/>
  <c r="Z66" i="23"/>
  <c r="Q66" i="23"/>
  <c r="Z65" i="23"/>
  <c r="Q65" i="23"/>
  <c r="Z64" i="23"/>
  <c r="Q64" i="23"/>
  <c r="Z63" i="23"/>
  <c r="Q63" i="23"/>
  <c r="Z62" i="23"/>
  <c r="Q62" i="23"/>
  <c r="Z61" i="23"/>
  <c r="Q61" i="23"/>
  <c r="Z60" i="23"/>
  <c r="Q60" i="23"/>
  <c r="Z59" i="23"/>
  <c r="Q59" i="23"/>
  <c r="Z58" i="23"/>
  <c r="Q58" i="23"/>
  <c r="Z57" i="23"/>
  <c r="Q57" i="23"/>
  <c r="Z134" i="23"/>
  <c r="Q134" i="23"/>
  <c r="Z56" i="23"/>
  <c r="Q56" i="23"/>
  <c r="Z55" i="23"/>
  <c r="Q55" i="23"/>
  <c r="Z54" i="23"/>
  <c r="Q54" i="23"/>
  <c r="Z53" i="23"/>
  <c r="Q53" i="23"/>
  <c r="Z52" i="23"/>
  <c r="Q52" i="23"/>
  <c r="Z51" i="23"/>
  <c r="Q51" i="23"/>
  <c r="Z50" i="23"/>
  <c r="Q50" i="23"/>
  <c r="Z49" i="23"/>
  <c r="Q49" i="23"/>
  <c r="Z48" i="23"/>
  <c r="Q48" i="23"/>
  <c r="Z47" i="23"/>
  <c r="Q47" i="23"/>
  <c r="Z46" i="23"/>
  <c r="Q46" i="23"/>
  <c r="Z45" i="23"/>
  <c r="Q45" i="23"/>
  <c r="Z44" i="23"/>
  <c r="Q44" i="23"/>
  <c r="Z43" i="23"/>
  <c r="Q43" i="23"/>
  <c r="Z42" i="23"/>
  <c r="Q42" i="23"/>
  <c r="Z41" i="23"/>
  <c r="Q41" i="23"/>
  <c r="Z40" i="23"/>
  <c r="Q40" i="23"/>
  <c r="Z39" i="23"/>
  <c r="Q39" i="23"/>
  <c r="Z38" i="23"/>
  <c r="Q38" i="23"/>
  <c r="Z37" i="23"/>
  <c r="Q37" i="23"/>
  <c r="Z36" i="23"/>
  <c r="Q36" i="23"/>
  <c r="Z35" i="23"/>
  <c r="Q35" i="23"/>
  <c r="Z34" i="23"/>
  <c r="Q34" i="23"/>
  <c r="N24" i="23"/>
  <c r="M24" i="23"/>
  <c r="L24" i="23"/>
  <c r="D23" i="15" s="1"/>
  <c r="K24" i="23"/>
  <c r="J24" i="23"/>
  <c r="Z23" i="23"/>
  <c r="Q23" i="23"/>
  <c r="Z22" i="23"/>
  <c r="Q22" i="23"/>
  <c r="Z21" i="23"/>
  <c r="Q21" i="23"/>
  <c r="Z20" i="23"/>
  <c r="Q20" i="23"/>
  <c r="Z18" i="23"/>
  <c r="Q18" i="23"/>
  <c r="Z17" i="23"/>
  <c r="Q17" i="23"/>
  <c r="Z16" i="23"/>
  <c r="Q16" i="23"/>
  <c r="Z15" i="23"/>
  <c r="Q15" i="23"/>
  <c r="Z14" i="23"/>
  <c r="Q14" i="23"/>
  <c r="Z13" i="23"/>
  <c r="Q13" i="23"/>
  <c r="Z12" i="23"/>
  <c r="Q12" i="23"/>
  <c r="Z11" i="23"/>
  <c r="Q11" i="23"/>
  <c r="Z10" i="23"/>
  <c r="Q10" i="23"/>
  <c r="Z9" i="23"/>
  <c r="Q9" i="23"/>
  <c r="Z8" i="23"/>
  <c r="Q8" i="23"/>
  <c r="Z7" i="23"/>
  <c r="Q7" i="23"/>
  <c r="Z6" i="23"/>
  <c r="Q6" i="23"/>
  <c r="N144" i="22"/>
  <c r="M144" i="22"/>
  <c r="K22" i="15" s="1"/>
  <c r="L144" i="22"/>
  <c r="J22" i="15" s="1"/>
  <c r="K144" i="22"/>
  <c r="J144" i="22"/>
  <c r="N111" i="22"/>
  <c r="I22" i="15" s="1"/>
  <c r="M111" i="22"/>
  <c r="H22" i="15" s="1"/>
  <c r="L111" i="22"/>
  <c r="G22" i="15" s="1"/>
  <c r="K111" i="22"/>
  <c r="J111" i="22"/>
  <c r="Q107" i="22"/>
  <c r="Q106" i="22"/>
  <c r="Q105" i="22"/>
  <c r="Q104" i="22"/>
  <c r="Z103" i="22"/>
  <c r="Q103" i="22"/>
  <c r="Q102" i="22"/>
  <c r="Z101" i="22"/>
  <c r="Q101" i="22"/>
  <c r="Z100" i="22"/>
  <c r="Q100" i="22"/>
  <c r="Q99" i="22"/>
  <c r="Z98" i="22"/>
  <c r="Q98" i="22"/>
  <c r="Z97" i="22"/>
  <c r="Q97" i="22"/>
  <c r="Q96" i="22"/>
  <c r="Z95" i="22"/>
  <c r="Z94" i="22"/>
  <c r="Z91" i="22"/>
  <c r="Q91" i="22"/>
  <c r="Z90" i="22"/>
  <c r="Q90" i="22"/>
  <c r="Z89" i="22"/>
  <c r="Q89" i="22"/>
  <c r="Q88" i="22"/>
  <c r="Z87" i="22"/>
  <c r="Q87" i="22"/>
  <c r="Z86" i="22"/>
  <c r="Q86" i="22"/>
  <c r="Z85" i="22"/>
  <c r="Q85" i="22"/>
  <c r="Z84" i="22"/>
  <c r="Q84" i="22"/>
  <c r="Z83" i="22"/>
  <c r="Q83" i="22"/>
  <c r="Q82" i="22"/>
  <c r="Q81" i="22"/>
  <c r="Q80" i="22"/>
  <c r="Q79" i="22"/>
  <c r="Q78" i="22"/>
  <c r="Z77" i="22"/>
  <c r="Q77" i="22"/>
  <c r="Z76" i="22"/>
  <c r="Q76" i="22"/>
  <c r="Q75" i="22"/>
  <c r="Z72" i="22"/>
  <c r="Z69" i="22"/>
  <c r="Z68" i="22"/>
  <c r="Z67" i="22"/>
  <c r="Z66" i="22"/>
  <c r="Z65" i="22"/>
  <c r="Q63" i="22"/>
  <c r="Q62" i="22"/>
  <c r="Q61" i="22"/>
  <c r="Q60" i="22"/>
  <c r="Z59" i="22"/>
  <c r="Q59" i="22"/>
  <c r="Q58" i="22"/>
  <c r="Q57" i="22"/>
  <c r="Z56" i="22"/>
  <c r="Q56" i="22"/>
  <c r="Q55" i="22"/>
  <c r="Q54" i="22"/>
  <c r="Z52" i="22"/>
  <c r="Q52" i="22"/>
  <c r="Z51" i="22"/>
  <c r="Q51" i="22"/>
  <c r="Q50" i="22"/>
  <c r="Z49" i="22"/>
  <c r="Q47" i="22"/>
  <c r="Z46" i="22"/>
  <c r="Q46" i="22"/>
  <c r="Q45" i="22"/>
  <c r="Z44" i="22"/>
  <c r="Q44" i="22"/>
  <c r="Z43" i="22"/>
  <c r="Q43" i="22"/>
  <c r="Q42" i="22"/>
  <c r="Z41" i="22"/>
  <c r="Q41" i="22"/>
  <c r="Z40" i="22"/>
  <c r="Q40" i="22"/>
  <c r="Z39" i="22"/>
  <c r="Q39" i="22"/>
  <c r="Q38" i="22"/>
  <c r="Z37" i="22"/>
  <c r="Q37" i="22"/>
  <c r="Q36" i="22"/>
  <c r="Q35" i="22"/>
  <c r="Z34" i="22"/>
  <c r="Q34" i="22"/>
  <c r="F22" i="15"/>
  <c r="E22" i="15"/>
  <c r="D22" i="15"/>
  <c r="Z25" i="22"/>
  <c r="Q25" i="22"/>
  <c r="Z24" i="22"/>
  <c r="Q24" i="22"/>
  <c r="Z23" i="22"/>
  <c r="Q23" i="22"/>
  <c r="Z22" i="22"/>
  <c r="Q22" i="22"/>
  <c r="Q19" i="22"/>
  <c r="Z18" i="22"/>
  <c r="Q18" i="22"/>
  <c r="Q17" i="22"/>
  <c r="Q16" i="22"/>
  <c r="Z15" i="22"/>
  <c r="Q15" i="22"/>
  <c r="Z14" i="22"/>
  <c r="Q14" i="22"/>
  <c r="Z13" i="22"/>
  <c r="Q13" i="22"/>
  <c r="Z12" i="22"/>
  <c r="Q12" i="22"/>
  <c r="Z11" i="22"/>
  <c r="Q11" i="22"/>
  <c r="Z10" i="22"/>
  <c r="Q10" i="22"/>
  <c r="Z9" i="22"/>
  <c r="Q9" i="22"/>
  <c r="Z8" i="22"/>
  <c r="Q8" i="22"/>
  <c r="Z7" i="22"/>
  <c r="Q7" i="22"/>
  <c r="N149" i="21"/>
  <c r="L21" i="15" s="1"/>
  <c r="M149" i="21"/>
  <c r="K21" i="15" s="1"/>
  <c r="L149" i="21"/>
  <c r="J21" i="15" s="1"/>
  <c r="K149" i="21"/>
  <c r="J149" i="21"/>
  <c r="N106" i="21"/>
  <c r="M106" i="21"/>
  <c r="H21" i="15" s="1"/>
  <c r="L106" i="21"/>
  <c r="G21" i="15" s="1"/>
  <c r="K106" i="21"/>
  <c r="Z100" i="21"/>
  <c r="Q100" i="21"/>
  <c r="Z99" i="21"/>
  <c r="Q99" i="21"/>
  <c r="Z98" i="21"/>
  <c r="Q98" i="21"/>
  <c r="Z97" i="21"/>
  <c r="Q97" i="21"/>
  <c r="Z96" i="21"/>
  <c r="Q96" i="21"/>
  <c r="Q95" i="21"/>
  <c r="Z94" i="21"/>
  <c r="Q94" i="21"/>
  <c r="Z93" i="21"/>
  <c r="Q93" i="21"/>
  <c r="Z92" i="21"/>
  <c r="Q92" i="21"/>
  <c r="Z91" i="21"/>
  <c r="Q91" i="21"/>
  <c r="Z90" i="21"/>
  <c r="Q90" i="21"/>
  <c r="Z89" i="21"/>
  <c r="Q89" i="21"/>
  <c r="Z88" i="21"/>
  <c r="Q88" i="21"/>
  <c r="Z87" i="21"/>
  <c r="Q87" i="21"/>
  <c r="Z86" i="21"/>
  <c r="Q86" i="21"/>
  <c r="Z85" i="21"/>
  <c r="Q85" i="21"/>
  <c r="Z84" i="21"/>
  <c r="Q84" i="21"/>
  <c r="Z83" i="21"/>
  <c r="Q83" i="21"/>
  <c r="Z82" i="21"/>
  <c r="Q82" i="21"/>
  <c r="Z81" i="21"/>
  <c r="Q81" i="21"/>
  <c r="Z80" i="21"/>
  <c r="Q80" i="21"/>
  <c r="Z79" i="21"/>
  <c r="Q79" i="21"/>
  <c r="Z78" i="21"/>
  <c r="Q78" i="21"/>
  <c r="Z77" i="21"/>
  <c r="Q77" i="21"/>
  <c r="Z76" i="21"/>
  <c r="Q76" i="21"/>
  <c r="Z75" i="21"/>
  <c r="Q75" i="21"/>
  <c r="Z74" i="21"/>
  <c r="Q74" i="21"/>
  <c r="Z142" i="21"/>
  <c r="Q142" i="21"/>
  <c r="Z73" i="21"/>
  <c r="Q73" i="21"/>
  <c r="Z72" i="21"/>
  <c r="Q72" i="21"/>
  <c r="Z71" i="21"/>
  <c r="Q71" i="21"/>
  <c r="Z70" i="21"/>
  <c r="Q70" i="21"/>
  <c r="Z69" i="21"/>
  <c r="Q69" i="21"/>
  <c r="Z68" i="21"/>
  <c r="Q68" i="21"/>
  <c r="Z67" i="21"/>
  <c r="Q67" i="21"/>
  <c r="Z66" i="21"/>
  <c r="Q66" i="21"/>
  <c r="Z65" i="21"/>
  <c r="Q65" i="21"/>
  <c r="Z64" i="21"/>
  <c r="Q64" i="21"/>
  <c r="Z63" i="21"/>
  <c r="Q63" i="21"/>
  <c r="Z62" i="21"/>
  <c r="Q62" i="21"/>
  <c r="Z61" i="21"/>
  <c r="Q61" i="21"/>
  <c r="Z60" i="21"/>
  <c r="Q60" i="21"/>
  <c r="Z59" i="21"/>
  <c r="Q59" i="21"/>
  <c r="Z58" i="21"/>
  <c r="Q58" i="21"/>
  <c r="Z57" i="21"/>
  <c r="Q57" i="21"/>
  <c r="Z56" i="21"/>
  <c r="Q56" i="21"/>
  <c r="Z55" i="21"/>
  <c r="Q55" i="21"/>
  <c r="Z54" i="21"/>
  <c r="Q54" i="21"/>
  <c r="Z53" i="21"/>
  <c r="Q53" i="21"/>
  <c r="Z52" i="21"/>
  <c r="Q52" i="21"/>
  <c r="Z51" i="21"/>
  <c r="Q51" i="21"/>
  <c r="Z50" i="21"/>
  <c r="Q50" i="21"/>
  <c r="Z49" i="21"/>
  <c r="Q49" i="21"/>
  <c r="Z48" i="21"/>
  <c r="Q48" i="21"/>
  <c r="Z47" i="21"/>
  <c r="Q47" i="21"/>
  <c r="Z46" i="21"/>
  <c r="Q46" i="21"/>
  <c r="Z45" i="21"/>
  <c r="Q45" i="21"/>
  <c r="Z44" i="21"/>
  <c r="Q44" i="21"/>
  <c r="Z43" i="21"/>
  <c r="Q43" i="21"/>
  <c r="Z42" i="21"/>
  <c r="Q42" i="21"/>
  <c r="Z41" i="21"/>
  <c r="Q41" i="21"/>
  <c r="Z40" i="21"/>
  <c r="Q40" i="21"/>
  <c r="Z39" i="21"/>
  <c r="Q39" i="21"/>
  <c r="Z38" i="21"/>
  <c r="Q38" i="21"/>
  <c r="Z37" i="21"/>
  <c r="Q37" i="21"/>
  <c r="Z36" i="21"/>
  <c r="Q36" i="21"/>
  <c r="Z35" i="21"/>
  <c r="Q35" i="21"/>
  <c r="Z34" i="21"/>
  <c r="Q34" i="21"/>
  <c r="Z33" i="21"/>
  <c r="Q33" i="21"/>
  <c r="Z32" i="21"/>
  <c r="Q32" i="21"/>
  <c r="N24" i="21"/>
  <c r="F21" i="15" s="1"/>
  <c r="M24" i="21"/>
  <c r="E21" i="15" s="1"/>
  <c r="L24" i="21"/>
  <c r="D21" i="15" s="1"/>
  <c r="K24" i="21"/>
  <c r="J24" i="21"/>
  <c r="Z23" i="21"/>
  <c r="Q23" i="21"/>
  <c r="Z22" i="21"/>
  <c r="Q22" i="21"/>
  <c r="Z21" i="21"/>
  <c r="Q21" i="21"/>
  <c r="Z20" i="21"/>
  <c r="Q20" i="21"/>
  <c r="Z17" i="21"/>
  <c r="Q17" i="21"/>
  <c r="Z16" i="21"/>
  <c r="Q16" i="21"/>
  <c r="Z15" i="21"/>
  <c r="Q15" i="21"/>
  <c r="Z14" i="21"/>
  <c r="Q14" i="21"/>
  <c r="Z13" i="21"/>
  <c r="Q13" i="21"/>
  <c r="Z12" i="21"/>
  <c r="Q12" i="21"/>
  <c r="Z11" i="21"/>
  <c r="Q11" i="21"/>
  <c r="Z10" i="21"/>
  <c r="Q10" i="21"/>
  <c r="Z9" i="21"/>
  <c r="Q9" i="21"/>
  <c r="Z8" i="21"/>
  <c r="Q8" i="21"/>
  <c r="Z7" i="21"/>
  <c r="Q7" i="21"/>
  <c r="Z6" i="21"/>
  <c r="Q6" i="21"/>
  <c r="N159" i="20"/>
  <c r="L20" i="15" s="1"/>
  <c r="M159" i="20"/>
  <c r="L159" i="20"/>
  <c r="K159" i="20"/>
  <c r="J159" i="20"/>
  <c r="H20" i="15"/>
  <c r="Z104" i="20"/>
  <c r="Q104" i="20"/>
  <c r="Z103" i="20"/>
  <c r="Q103" i="20"/>
  <c r="Z102" i="20"/>
  <c r="Q102" i="20"/>
  <c r="Z100" i="20"/>
  <c r="Q100" i="20"/>
  <c r="Z99" i="20"/>
  <c r="Q99" i="20"/>
  <c r="Z98" i="20"/>
  <c r="Q98" i="20"/>
  <c r="Z97" i="20"/>
  <c r="Q97" i="20"/>
  <c r="Z96" i="20"/>
  <c r="Q96" i="20"/>
  <c r="Z95" i="20"/>
  <c r="Q95" i="20"/>
  <c r="Z94" i="20"/>
  <c r="Q94" i="20"/>
  <c r="Z92" i="20"/>
  <c r="Q92" i="20"/>
  <c r="Z91" i="20"/>
  <c r="Q91" i="20"/>
  <c r="Z90" i="20"/>
  <c r="Q90" i="20"/>
  <c r="Z89" i="20"/>
  <c r="Q89" i="20"/>
  <c r="Z88" i="20"/>
  <c r="Q88" i="20"/>
  <c r="Z87" i="20"/>
  <c r="Q87" i="20"/>
  <c r="Z86" i="20"/>
  <c r="Q86" i="20"/>
  <c r="Z85" i="20"/>
  <c r="Q85" i="20"/>
  <c r="Z84" i="20"/>
  <c r="Q84" i="20"/>
  <c r="Z83" i="20"/>
  <c r="Q83" i="20"/>
  <c r="Z82" i="20"/>
  <c r="Q82" i="20"/>
  <c r="Z81" i="20"/>
  <c r="Q81" i="20"/>
  <c r="Z80" i="20"/>
  <c r="Q80" i="20"/>
  <c r="Z79" i="20"/>
  <c r="Q79" i="20"/>
  <c r="Z78" i="20"/>
  <c r="Q78" i="20"/>
  <c r="Z77" i="20"/>
  <c r="Q77" i="20"/>
  <c r="Z76" i="20"/>
  <c r="Q76" i="20"/>
  <c r="Z75" i="20"/>
  <c r="Q75" i="20"/>
  <c r="Z74" i="20"/>
  <c r="Q74" i="20"/>
  <c r="Z73" i="20"/>
  <c r="Q73" i="20"/>
  <c r="Z72" i="20"/>
  <c r="Q72" i="20"/>
  <c r="Z71" i="20"/>
  <c r="Q71" i="20"/>
  <c r="Z70" i="20"/>
  <c r="Q70" i="20"/>
  <c r="Z69" i="20"/>
  <c r="Q69" i="20"/>
  <c r="Z68" i="20"/>
  <c r="Q68" i="20"/>
  <c r="Z67" i="20"/>
  <c r="Q67" i="20"/>
  <c r="Z66" i="20"/>
  <c r="Q66" i="20"/>
  <c r="Z65" i="20"/>
  <c r="Q65" i="20"/>
  <c r="Z64" i="20"/>
  <c r="Q64" i="20"/>
  <c r="Z63" i="20"/>
  <c r="Q63" i="20"/>
  <c r="Z62" i="20"/>
  <c r="Q62" i="20"/>
  <c r="Z61" i="20"/>
  <c r="Q61" i="20"/>
  <c r="Z60" i="20"/>
  <c r="Q60" i="20"/>
  <c r="Z59" i="20"/>
  <c r="Q59" i="20"/>
  <c r="Z58" i="20"/>
  <c r="Q58" i="20"/>
  <c r="Z57" i="20"/>
  <c r="Q57" i="20"/>
  <c r="Z56" i="20"/>
  <c r="Q56" i="20"/>
  <c r="Z55" i="20"/>
  <c r="Q55" i="20"/>
  <c r="Z54" i="20"/>
  <c r="Q54" i="20"/>
  <c r="Z53" i="20"/>
  <c r="Q53" i="20"/>
  <c r="Z52" i="20"/>
  <c r="Q52" i="20"/>
  <c r="Z51" i="20"/>
  <c r="Q51" i="20"/>
  <c r="Z49" i="20"/>
  <c r="Q49" i="20"/>
  <c r="Z48" i="20"/>
  <c r="Q48" i="20"/>
  <c r="Z47" i="20"/>
  <c r="Q47" i="20"/>
  <c r="Z46" i="20"/>
  <c r="Q46" i="20"/>
  <c r="Z45" i="20"/>
  <c r="Q45" i="20"/>
  <c r="Z44" i="20"/>
  <c r="Q44" i="20"/>
  <c r="Z42" i="20"/>
  <c r="Q42" i="20"/>
  <c r="Z41" i="20"/>
  <c r="Q41" i="20"/>
  <c r="Z40" i="20"/>
  <c r="Q40" i="20"/>
  <c r="Z39" i="20"/>
  <c r="Q39" i="20"/>
  <c r="Z38" i="20"/>
  <c r="Q38" i="20"/>
  <c r="Z37" i="20"/>
  <c r="Q37" i="20"/>
  <c r="Z36" i="20"/>
  <c r="Q36" i="20"/>
  <c r="N27" i="20"/>
  <c r="F20" i="15" s="1"/>
  <c r="M27" i="20"/>
  <c r="E20" i="15" s="1"/>
  <c r="L27" i="20"/>
  <c r="D20" i="15" s="1"/>
  <c r="K27" i="20"/>
  <c r="J27" i="20"/>
  <c r="Z26" i="20"/>
  <c r="Q26" i="20"/>
  <c r="Z25" i="20"/>
  <c r="Q25" i="20"/>
  <c r="Z24" i="20"/>
  <c r="Q24" i="20"/>
  <c r="Z23" i="20"/>
  <c r="Q23" i="20"/>
  <c r="Z22" i="20"/>
  <c r="Q22" i="20"/>
  <c r="Q20" i="20"/>
  <c r="Z19" i="20"/>
  <c r="Q19" i="20"/>
  <c r="Z18" i="20"/>
  <c r="Q18" i="20"/>
  <c r="Z17" i="20"/>
  <c r="Q17" i="20"/>
  <c r="Z16" i="20"/>
  <c r="Q16" i="20"/>
  <c r="Z15" i="20"/>
  <c r="Q15" i="20"/>
  <c r="Z14" i="20"/>
  <c r="Q14" i="20"/>
  <c r="Z13" i="20"/>
  <c r="Q13" i="20"/>
  <c r="Z11" i="20"/>
  <c r="Q11" i="20"/>
  <c r="Z10" i="20"/>
  <c r="Q10" i="20"/>
  <c r="Z9" i="20"/>
  <c r="Q9" i="20"/>
  <c r="Z8" i="20"/>
  <c r="Q8" i="20"/>
  <c r="Z7" i="20"/>
  <c r="Q7" i="20"/>
  <c r="N135" i="19"/>
  <c r="L19" i="15" s="1"/>
  <c r="M135" i="19"/>
  <c r="K19" i="15" s="1"/>
  <c r="L135" i="19"/>
  <c r="J19" i="15" s="1"/>
  <c r="K135" i="19"/>
  <c r="J135" i="19"/>
  <c r="N98" i="19"/>
  <c r="I19" i="15" s="1"/>
  <c r="M98" i="19"/>
  <c r="H19" i="15" s="1"/>
  <c r="L98" i="19"/>
  <c r="K98" i="19"/>
  <c r="J98" i="19"/>
  <c r="Q93" i="19"/>
  <c r="Q92" i="19"/>
  <c r="Q91" i="19"/>
  <c r="Q90" i="19"/>
  <c r="Q89" i="19"/>
  <c r="Q88" i="19"/>
  <c r="Q87" i="19"/>
  <c r="Q86" i="19"/>
  <c r="Z85" i="19"/>
  <c r="Q85" i="19"/>
  <c r="Z84" i="19"/>
  <c r="Q84" i="19"/>
  <c r="Z83" i="19"/>
  <c r="Q83" i="19"/>
  <c r="Z82" i="19"/>
  <c r="Q82" i="19"/>
  <c r="Z141" i="19"/>
  <c r="Q141" i="19"/>
  <c r="Z81" i="19"/>
  <c r="Q81" i="19"/>
  <c r="Z80" i="19"/>
  <c r="Q80" i="19"/>
  <c r="Q79" i="19"/>
  <c r="Q78" i="19"/>
  <c r="Z142" i="19"/>
  <c r="Q142" i="19"/>
  <c r="Z77" i="19"/>
  <c r="Q77" i="19"/>
  <c r="Z76" i="19"/>
  <c r="Q76" i="19"/>
  <c r="Q75" i="19"/>
  <c r="Z74" i="19"/>
  <c r="Q74" i="19"/>
  <c r="Z73" i="19"/>
  <c r="Q73" i="19"/>
  <c r="Z72" i="19"/>
  <c r="Q72" i="19"/>
  <c r="Z71" i="19"/>
  <c r="Q71" i="19"/>
  <c r="Z70" i="19"/>
  <c r="Q70" i="19"/>
  <c r="Z69" i="19"/>
  <c r="Q69" i="19"/>
  <c r="Z68" i="19"/>
  <c r="Q68" i="19"/>
  <c r="Z67" i="19"/>
  <c r="Q67" i="19"/>
  <c r="Z66" i="19"/>
  <c r="Q66" i="19"/>
  <c r="Z65" i="19"/>
  <c r="Q65" i="19"/>
  <c r="Z64" i="19"/>
  <c r="Q64" i="19"/>
  <c r="Z63" i="19"/>
  <c r="Q63" i="19"/>
  <c r="Z62" i="19"/>
  <c r="Q62" i="19"/>
  <c r="Z61" i="19"/>
  <c r="Q61" i="19"/>
  <c r="Z60" i="19"/>
  <c r="Q60" i="19"/>
  <c r="Z59" i="19"/>
  <c r="Q59" i="19"/>
  <c r="Z58" i="19"/>
  <c r="Q58" i="19"/>
  <c r="Z57" i="19"/>
  <c r="Q57" i="19"/>
  <c r="Z56" i="19"/>
  <c r="Q56" i="19"/>
  <c r="Z55" i="19"/>
  <c r="Q55" i="19"/>
  <c r="Z54" i="19"/>
  <c r="Q54" i="19"/>
  <c r="Z53" i="19"/>
  <c r="Q53" i="19"/>
  <c r="Z52" i="19"/>
  <c r="Q52" i="19"/>
  <c r="Z51" i="19"/>
  <c r="Q51" i="19"/>
  <c r="Z50" i="19"/>
  <c r="Q50" i="19"/>
  <c r="Z49" i="19"/>
  <c r="Q49" i="19"/>
  <c r="Z48" i="19"/>
  <c r="Q48" i="19"/>
  <c r="Z47" i="19"/>
  <c r="Q47" i="19"/>
  <c r="Z46" i="19"/>
  <c r="Q46" i="19"/>
  <c r="Z45" i="19"/>
  <c r="Q45" i="19"/>
  <c r="Z44" i="19"/>
  <c r="Q44" i="19"/>
  <c r="Z43" i="19"/>
  <c r="Q43" i="19"/>
  <c r="Z42" i="19"/>
  <c r="Q42" i="19"/>
  <c r="Z41" i="19"/>
  <c r="Q41" i="19"/>
  <c r="Z40" i="19"/>
  <c r="Q40" i="19"/>
  <c r="Z39" i="19"/>
  <c r="Q39" i="19"/>
  <c r="Z38" i="19"/>
  <c r="Q38" i="19"/>
  <c r="Z37" i="19"/>
  <c r="Q37" i="19"/>
  <c r="Z36" i="19"/>
  <c r="Q36" i="19"/>
  <c r="Z35" i="19"/>
  <c r="Q35" i="19"/>
  <c r="Z34" i="19"/>
  <c r="Q34" i="19"/>
  <c r="N27" i="19"/>
  <c r="F19" i="15" s="1"/>
  <c r="M27" i="19"/>
  <c r="E19" i="15" s="1"/>
  <c r="L27" i="19"/>
  <c r="D19" i="15" s="1"/>
  <c r="K27" i="19"/>
  <c r="J27" i="19"/>
  <c r="Z26" i="19"/>
  <c r="Q26" i="19"/>
  <c r="Z25" i="19"/>
  <c r="Q25" i="19"/>
  <c r="Z24" i="19"/>
  <c r="Q24" i="19"/>
  <c r="Z22" i="19"/>
  <c r="Q22" i="19"/>
  <c r="Z21" i="19"/>
  <c r="Q21" i="19"/>
  <c r="Z20" i="19"/>
  <c r="Q20" i="19"/>
  <c r="Z19" i="19"/>
  <c r="Q19" i="19"/>
  <c r="Z18" i="19"/>
  <c r="Q18" i="19"/>
  <c r="Z17" i="19"/>
  <c r="Q17" i="19"/>
  <c r="Z16" i="19"/>
  <c r="Q16" i="19"/>
  <c r="Z15" i="19"/>
  <c r="Q15" i="19"/>
  <c r="Z14" i="19"/>
  <c r="Q14" i="19"/>
  <c r="Z13" i="19"/>
  <c r="Q13" i="19"/>
  <c r="Z12" i="19"/>
  <c r="Q12" i="19"/>
  <c r="Z11" i="19"/>
  <c r="Q11" i="19"/>
  <c r="Z10" i="19"/>
  <c r="Q10" i="19"/>
  <c r="Z9" i="19"/>
  <c r="Q9" i="19"/>
  <c r="Z8" i="19"/>
  <c r="Q8" i="19"/>
  <c r="Z7" i="19"/>
  <c r="Q7" i="19"/>
  <c r="Z6" i="19"/>
  <c r="Q6" i="19"/>
  <c r="N154" i="18"/>
  <c r="L18" i="15" s="1"/>
  <c r="M154" i="18"/>
  <c r="K18" i="15" s="1"/>
  <c r="L154" i="18"/>
  <c r="J18" i="15" s="1"/>
  <c r="K154" i="18"/>
  <c r="J154" i="18"/>
  <c r="H18" i="15"/>
  <c r="G18" i="15"/>
  <c r="Z163" i="18"/>
  <c r="Q163" i="18"/>
  <c r="Z84" i="18"/>
  <c r="Q84" i="18"/>
  <c r="Q83" i="18"/>
  <c r="Z82" i="18"/>
  <c r="Q82" i="18"/>
  <c r="Z81" i="18"/>
  <c r="Q81" i="18"/>
  <c r="Z165" i="18"/>
  <c r="Q165" i="18"/>
  <c r="Z80" i="18"/>
  <c r="Q80" i="18"/>
  <c r="Z79" i="18"/>
  <c r="Q79" i="18"/>
  <c r="Q78" i="18"/>
  <c r="Z77" i="18"/>
  <c r="Q77" i="18"/>
  <c r="Z76" i="18"/>
  <c r="Q76" i="18"/>
  <c r="Z75" i="18"/>
  <c r="Q75" i="18"/>
  <c r="Z74" i="18"/>
  <c r="Q74" i="18"/>
  <c r="Z73" i="18"/>
  <c r="Q73" i="18"/>
  <c r="Z72" i="18"/>
  <c r="Q72" i="18"/>
  <c r="Z71" i="18"/>
  <c r="Q71" i="18"/>
  <c r="Z70" i="18"/>
  <c r="Q70" i="18"/>
  <c r="Z69" i="18"/>
  <c r="Q69" i="18"/>
  <c r="Z164" i="18"/>
  <c r="Q164" i="18"/>
  <c r="Z68" i="18"/>
  <c r="Q68" i="18"/>
  <c r="Z67" i="18"/>
  <c r="Q67" i="18"/>
  <c r="Z66" i="18"/>
  <c r="Q66" i="18"/>
  <c r="Z65" i="18"/>
  <c r="Q65" i="18"/>
  <c r="Z64" i="18"/>
  <c r="Q64" i="18"/>
  <c r="Z63" i="18"/>
  <c r="Q63" i="18"/>
  <c r="Z62" i="18"/>
  <c r="Q62" i="18"/>
  <c r="Z61" i="18"/>
  <c r="Q61" i="18"/>
  <c r="Z60" i="18"/>
  <c r="Q60" i="18"/>
  <c r="Z59" i="18"/>
  <c r="Q59" i="18"/>
  <c r="Z58" i="18"/>
  <c r="Q58" i="18"/>
  <c r="Z162" i="18"/>
  <c r="Q162" i="18"/>
  <c r="Z57" i="18"/>
  <c r="Q57" i="18"/>
  <c r="Z56" i="18"/>
  <c r="Q56" i="18"/>
  <c r="Z55" i="18"/>
  <c r="Q55" i="18"/>
  <c r="Z54" i="18"/>
  <c r="Q54" i="18"/>
  <c r="Z53" i="18"/>
  <c r="Q53" i="18"/>
  <c r="Z52" i="18"/>
  <c r="Q52" i="18"/>
  <c r="Z51" i="18"/>
  <c r="Q51" i="18"/>
  <c r="Z161" i="18"/>
  <c r="Q161" i="18"/>
  <c r="Z50" i="18"/>
  <c r="Q50" i="18"/>
  <c r="Z49" i="18"/>
  <c r="Q49" i="18"/>
  <c r="Z48" i="18"/>
  <c r="Q48" i="18"/>
  <c r="Z47" i="18"/>
  <c r="Q47" i="18"/>
  <c r="Z46" i="18"/>
  <c r="Q46" i="18"/>
  <c r="Z45" i="18"/>
  <c r="Q45" i="18"/>
  <c r="Z44" i="18"/>
  <c r="Q44" i="18"/>
  <c r="Z43" i="18"/>
  <c r="Q43" i="18"/>
  <c r="Z42" i="18"/>
  <c r="Q42" i="18"/>
  <c r="Z41" i="18"/>
  <c r="Q41" i="18"/>
  <c r="Z40" i="18"/>
  <c r="Q40" i="18"/>
  <c r="Z39" i="18"/>
  <c r="Q39" i="18"/>
  <c r="Z38" i="18"/>
  <c r="Q38" i="18"/>
  <c r="Z37" i="18"/>
  <c r="Q37" i="18"/>
  <c r="N29" i="18"/>
  <c r="M29" i="18"/>
  <c r="E18" i="15" s="1"/>
  <c r="L29" i="18"/>
  <c r="D18" i="15" s="1"/>
  <c r="K29" i="18"/>
  <c r="J29" i="18"/>
  <c r="Z28" i="18"/>
  <c r="Q28" i="18"/>
  <c r="Z27" i="18"/>
  <c r="Q27" i="18"/>
  <c r="Z26" i="18"/>
  <c r="Q26" i="18"/>
  <c r="Z25" i="18"/>
  <c r="Q25" i="18"/>
  <c r="Z24" i="18"/>
  <c r="Q24" i="18"/>
  <c r="Z23" i="18"/>
  <c r="Q23" i="18"/>
  <c r="Z21" i="18"/>
  <c r="Q21" i="18"/>
  <c r="Z20" i="18"/>
  <c r="Q20" i="18"/>
  <c r="Z19" i="18"/>
  <c r="Q19" i="18"/>
  <c r="Z18" i="18"/>
  <c r="Q18" i="18"/>
  <c r="Z17" i="18"/>
  <c r="Q17" i="18"/>
  <c r="Z16" i="18"/>
  <c r="Q16" i="18"/>
  <c r="Z15" i="18"/>
  <c r="Q15" i="18"/>
  <c r="Z160" i="18"/>
  <c r="Q160" i="18"/>
  <c r="Z14" i="18"/>
  <c r="Q14" i="18"/>
  <c r="Z13" i="18"/>
  <c r="Q13" i="18"/>
  <c r="Z12" i="18"/>
  <c r="Q12" i="18"/>
  <c r="Z11" i="18"/>
  <c r="Q11" i="18"/>
  <c r="Z9" i="18"/>
  <c r="Q9" i="18"/>
  <c r="Z8" i="18"/>
  <c r="Q8" i="18"/>
  <c r="Z7" i="18"/>
  <c r="Q7" i="18"/>
  <c r="Z6" i="18"/>
  <c r="Q6" i="18"/>
  <c r="N151" i="17"/>
  <c r="L17" i="15" s="1"/>
  <c r="M151" i="17"/>
  <c r="K17" i="15" s="1"/>
  <c r="L151" i="17"/>
  <c r="J17" i="15" s="1"/>
  <c r="K151" i="17"/>
  <c r="J151" i="17"/>
  <c r="I17" i="15"/>
  <c r="H17" i="15"/>
  <c r="G17" i="15"/>
  <c r="Z109" i="17"/>
  <c r="Q109" i="17"/>
  <c r="Z107" i="17"/>
  <c r="Q107" i="17"/>
  <c r="Q106" i="17"/>
  <c r="Q105" i="17"/>
  <c r="Q104" i="17"/>
  <c r="Z102" i="17"/>
  <c r="Q102" i="17"/>
  <c r="Z101" i="17"/>
  <c r="Q101" i="17"/>
  <c r="Q100" i="17"/>
  <c r="Z99" i="17"/>
  <c r="Q99" i="17"/>
  <c r="Q97" i="17"/>
  <c r="Q96" i="17"/>
  <c r="Q94" i="17"/>
  <c r="Q93" i="17"/>
  <c r="Z92" i="17"/>
  <c r="Q92" i="17"/>
  <c r="Z91" i="17"/>
  <c r="Q91" i="17"/>
  <c r="Q90" i="17"/>
  <c r="Q88" i="17"/>
  <c r="Z87" i="17"/>
  <c r="Q87" i="17"/>
  <c r="Z85" i="17"/>
  <c r="Q85" i="17"/>
  <c r="Z82" i="17"/>
  <c r="Q82" i="17"/>
  <c r="Z81" i="17"/>
  <c r="Q81" i="17"/>
  <c r="Z78" i="17"/>
  <c r="Q78" i="17"/>
  <c r="Z158" i="17"/>
  <c r="Q158" i="17"/>
  <c r="Z76" i="17"/>
  <c r="Q76" i="17"/>
  <c r="Z71" i="17"/>
  <c r="Q71" i="17"/>
  <c r="Q70" i="17"/>
  <c r="Z69" i="17"/>
  <c r="Q69" i="17"/>
  <c r="Z67" i="17"/>
  <c r="Q67" i="17"/>
  <c r="Q66" i="17"/>
  <c r="Z65" i="17"/>
  <c r="Q65" i="17"/>
  <c r="Z64" i="17"/>
  <c r="Q64" i="17"/>
  <c r="Z63" i="17"/>
  <c r="Q63" i="17"/>
  <c r="Z62" i="17"/>
  <c r="Q62" i="17"/>
  <c r="Q61" i="17"/>
  <c r="Q60" i="17"/>
  <c r="Z59" i="17"/>
  <c r="Q59" i="17"/>
  <c r="Q58" i="17"/>
  <c r="Z57" i="17"/>
  <c r="Q57" i="17"/>
  <c r="Z56" i="17"/>
  <c r="Q56" i="17"/>
  <c r="Q54" i="17"/>
  <c r="Q52" i="17"/>
  <c r="Q51" i="17"/>
  <c r="Z50" i="17"/>
  <c r="Q50" i="17"/>
  <c r="Q49" i="17"/>
  <c r="Z48" i="17"/>
  <c r="Q48" i="17"/>
  <c r="Z47" i="17"/>
  <c r="Q47" i="17"/>
  <c r="Z44" i="17"/>
  <c r="Q44" i="17"/>
  <c r="Z42" i="17"/>
  <c r="Q42" i="17"/>
  <c r="Z41" i="17"/>
  <c r="Q41" i="17"/>
  <c r="Q40" i="17"/>
  <c r="Z38" i="17"/>
  <c r="Q38" i="17"/>
  <c r="Z37" i="17"/>
  <c r="Q37" i="17"/>
  <c r="Z36" i="17"/>
  <c r="Q36" i="17"/>
  <c r="N28" i="17"/>
  <c r="F17" i="15" s="1"/>
  <c r="M28" i="17"/>
  <c r="E17" i="15" s="1"/>
  <c r="L28" i="17"/>
  <c r="K28" i="17"/>
  <c r="J28" i="17"/>
  <c r="Z26" i="17"/>
  <c r="Q26" i="17"/>
  <c r="Z24" i="17"/>
  <c r="Q24" i="17"/>
  <c r="Z23" i="17"/>
  <c r="Q23" i="17"/>
  <c r="Z22" i="17"/>
  <c r="Q22" i="17"/>
  <c r="Z21" i="17"/>
  <c r="Q21" i="17"/>
  <c r="Z20" i="17"/>
  <c r="Q20" i="17"/>
  <c r="Z19" i="17"/>
  <c r="Q19" i="17"/>
  <c r="Z18" i="17"/>
  <c r="Q18" i="17"/>
  <c r="Z17" i="17"/>
  <c r="Q17" i="17"/>
  <c r="Z16" i="17"/>
  <c r="Q16" i="17"/>
  <c r="Z15" i="17"/>
  <c r="Q15" i="17"/>
  <c r="Z14" i="17"/>
  <c r="Q14" i="17"/>
  <c r="Z13" i="17"/>
  <c r="Q13" i="17"/>
  <c r="Z11" i="17"/>
  <c r="Q11" i="17"/>
  <c r="Z10" i="17"/>
  <c r="Q10" i="17"/>
  <c r="Z9" i="17"/>
  <c r="Q9" i="17"/>
  <c r="Z8" i="17"/>
  <c r="Q8" i="17"/>
  <c r="Z7" i="17"/>
  <c r="Q7" i="17"/>
  <c r="Z6" i="17"/>
  <c r="Q6" i="17"/>
  <c r="F13" i="15"/>
  <c r="E13" i="15"/>
  <c r="D13" i="15"/>
  <c r="Z153" i="16"/>
  <c r="Q153" i="16"/>
  <c r="A153" i="16"/>
  <c r="Z152" i="16"/>
  <c r="Q152" i="16"/>
  <c r="A152" i="16"/>
  <c r="Z151" i="16"/>
  <c r="Q151" i="16"/>
  <c r="A151" i="16"/>
  <c r="Z150" i="16"/>
  <c r="Q150" i="16"/>
  <c r="A150" i="16"/>
  <c r="Z149" i="16"/>
  <c r="Q149" i="16"/>
  <c r="A149" i="16"/>
  <c r="Z148" i="16"/>
  <c r="Q148" i="16"/>
  <c r="A148" i="16"/>
  <c r="Z147" i="16"/>
  <c r="Q147" i="16"/>
  <c r="A147" i="16"/>
  <c r="Q146" i="16"/>
  <c r="A146" i="16"/>
  <c r="Q145" i="16"/>
  <c r="A145" i="16"/>
  <c r="Q144" i="16"/>
  <c r="A144" i="16"/>
  <c r="Q143" i="16"/>
  <c r="A143" i="16"/>
  <c r="Q142" i="16"/>
  <c r="A142" i="16"/>
  <c r="Q141" i="16"/>
  <c r="A141" i="16"/>
  <c r="Q140" i="16"/>
  <c r="A140" i="16"/>
  <c r="Z139" i="16"/>
  <c r="Q139" i="16"/>
  <c r="A139" i="16"/>
  <c r="Z138" i="16"/>
  <c r="Q138" i="16"/>
  <c r="A138" i="16"/>
  <c r="Z137" i="16"/>
  <c r="Q137" i="16"/>
  <c r="A137" i="16"/>
  <c r="Z136" i="16"/>
  <c r="Q136" i="16"/>
  <c r="A136" i="16"/>
  <c r="Z135" i="16"/>
  <c r="Q135" i="16"/>
  <c r="A135" i="16"/>
  <c r="Z133" i="16"/>
  <c r="Q133" i="16"/>
  <c r="A133" i="16"/>
  <c r="F14" i="15"/>
  <c r="E14" i="15"/>
  <c r="D14" i="15"/>
  <c r="Z129" i="16"/>
  <c r="Q129" i="16"/>
  <c r="A129" i="16"/>
  <c r="Z128" i="16"/>
  <c r="Q128" i="16"/>
  <c r="A128" i="16"/>
  <c r="Z127" i="16"/>
  <c r="Q127" i="16"/>
  <c r="A127" i="16"/>
  <c r="Z126" i="16"/>
  <c r="Q126" i="16"/>
  <c r="A126" i="16"/>
  <c r="Z125" i="16"/>
  <c r="Q125" i="16"/>
  <c r="A125" i="16"/>
  <c r="Z124" i="16"/>
  <c r="Q124" i="16"/>
  <c r="A124" i="16"/>
  <c r="Z123" i="16"/>
  <c r="Q123" i="16"/>
  <c r="A123" i="16"/>
  <c r="Z122" i="16"/>
  <c r="Q122" i="16"/>
  <c r="A122" i="16"/>
  <c r="Z121" i="16"/>
  <c r="Q121" i="16"/>
  <c r="A121" i="16"/>
  <c r="N120" i="16"/>
  <c r="F12" i="15" s="1"/>
  <c r="M120" i="16"/>
  <c r="E12" i="15" s="1"/>
  <c r="L120" i="16"/>
  <c r="D12" i="15" s="1"/>
  <c r="K120" i="16"/>
  <c r="J120" i="16"/>
  <c r="Z119" i="16"/>
  <c r="Q119" i="16"/>
  <c r="Z117" i="16"/>
  <c r="Q117" i="16"/>
  <c r="Z116" i="16"/>
  <c r="Q116" i="16"/>
  <c r="A116" i="16"/>
  <c r="F15" i="15"/>
  <c r="E15" i="15"/>
  <c r="D15" i="15"/>
  <c r="Z109" i="16"/>
  <c r="A109" i="16"/>
  <c r="Z108" i="16"/>
  <c r="Q108" i="16"/>
  <c r="A108" i="16"/>
  <c r="Z107" i="16"/>
  <c r="Q107" i="16"/>
  <c r="A107" i="16"/>
  <c r="Z106" i="16"/>
  <c r="Q106" i="16"/>
  <c r="A106" i="16"/>
  <c r="Z105" i="16"/>
  <c r="Q105" i="16"/>
  <c r="A105" i="16"/>
  <c r="Z104" i="16"/>
  <c r="Q104" i="16"/>
  <c r="A104" i="16"/>
  <c r="Z103" i="16"/>
  <c r="Q103" i="16"/>
  <c r="A103" i="16"/>
  <c r="Z102" i="16"/>
  <c r="Q102" i="16"/>
  <c r="A102" i="16"/>
  <c r="Z101" i="16"/>
  <c r="Q101" i="16"/>
  <c r="A101" i="16"/>
  <c r="Z100" i="16"/>
  <c r="Q100" i="16"/>
  <c r="A100" i="16"/>
  <c r="Z99" i="16"/>
  <c r="Q99" i="16"/>
  <c r="A99" i="16"/>
  <c r="Z98" i="16"/>
  <c r="Q98" i="16"/>
  <c r="A98" i="16"/>
  <c r="Z97" i="16"/>
  <c r="Q97" i="16"/>
  <c r="A97" i="16"/>
  <c r="Z96" i="16"/>
  <c r="Q96" i="16"/>
  <c r="A96" i="16"/>
  <c r="Y95" i="16"/>
  <c r="F16" i="15"/>
  <c r="E16" i="15"/>
  <c r="D16" i="15"/>
  <c r="Q92" i="16"/>
  <c r="A92" i="16"/>
  <c r="Q91" i="16"/>
  <c r="A91" i="16"/>
  <c r="Q90" i="16"/>
  <c r="A90" i="16"/>
  <c r="Q89" i="16"/>
  <c r="A89" i="16"/>
  <c r="Q88" i="16"/>
  <c r="A88" i="16"/>
  <c r="Z87" i="16"/>
  <c r="Q87" i="16"/>
  <c r="A87" i="16"/>
  <c r="Z86" i="16"/>
  <c r="Q86" i="16"/>
  <c r="A86" i="16"/>
  <c r="Z85" i="16"/>
  <c r="Q85" i="16"/>
  <c r="A85" i="16"/>
  <c r="Z84" i="16"/>
  <c r="Q84" i="16"/>
  <c r="A84" i="16"/>
  <c r="Z83" i="16"/>
  <c r="Q83" i="16"/>
  <c r="A83" i="16"/>
  <c r="Z82" i="16"/>
  <c r="Q82" i="16"/>
  <c r="A82" i="16"/>
  <c r="Z81" i="16"/>
  <c r="Q81" i="16"/>
  <c r="A81" i="16"/>
  <c r="Z80" i="16"/>
  <c r="Q80" i="16"/>
  <c r="A80" i="16"/>
  <c r="Z79" i="16"/>
  <c r="Q79" i="16"/>
  <c r="A79" i="16"/>
  <c r="Z78" i="16"/>
  <c r="Q78" i="16"/>
  <c r="A78" i="16"/>
  <c r="Z77" i="16"/>
  <c r="Q77" i="16"/>
  <c r="A77" i="16"/>
  <c r="Z76" i="16"/>
  <c r="Q76" i="16"/>
  <c r="A76" i="16"/>
  <c r="Z75" i="16"/>
  <c r="Q75" i="16"/>
  <c r="A75" i="16"/>
  <c r="Z74" i="16"/>
  <c r="Q74" i="16"/>
  <c r="A74" i="16"/>
  <c r="Z73" i="16"/>
  <c r="Q73" i="16"/>
  <c r="A73" i="16"/>
  <c r="Z72" i="16"/>
  <c r="Q72" i="16"/>
  <c r="A72" i="16"/>
  <c r="Z71" i="16"/>
  <c r="Q71" i="16"/>
  <c r="A71" i="16"/>
  <c r="Z70" i="16"/>
  <c r="Q70" i="16"/>
  <c r="A70" i="16"/>
  <c r="Z69" i="16"/>
  <c r="Q69" i="16"/>
  <c r="A69" i="16"/>
  <c r="Z68" i="16"/>
  <c r="Q68" i="16"/>
  <c r="A68" i="16"/>
  <c r="Z67" i="16"/>
  <c r="Q67" i="16"/>
  <c r="A67" i="16"/>
  <c r="Z66" i="16"/>
  <c r="Q66" i="16"/>
  <c r="A66" i="16"/>
  <c r="Z65" i="16"/>
  <c r="Q65" i="16"/>
  <c r="A65" i="16"/>
  <c r="Z64" i="16"/>
  <c r="Q64" i="16"/>
  <c r="A64" i="16"/>
  <c r="Z63" i="16"/>
  <c r="Q63" i="16"/>
  <c r="A63" i="16"/>
  <c r="F8" i="15"/>
  <c r="E8" i="15"/>
  <c r="D8" i="15"/>
  <c r="Z56" i="16"/>
  <c r="Q56" i="16"/>
  <c r="Z55" i="16"/>
  <c r="Q55" i="16"/>
  <c r="Z54" i="16"/>
  <c r="Q54" i="16"/>
  <c r="Q53" i="16"/>
  <c r="Q52" i="16"/>
  <c r="Q51" i="16"/>
  <c r="Z50" i="16"/>
  <c r="Q50" i="16"/>
  <c r="Z49" i="16"/>
  <c r="Q49" i="16"/>
  <c r="Z48" i="16"/>
  <c r="Q48" i="16"/>
  <c r="Z47" i="16"/>
  <c r="Q47" i="16"/>
  <c r="Z45" i="16"/>
  <c r="Q45" i="16"/>
  <c r="A45" i="16"/>
  <c r="Z44" i="16"/>
  <c r="Q44" i="16"/>
  <c r="A44" i="16"/>
  <c r="Z43" i="16"/>
  <c r="Q43" i="16"/>
  <c r="A43" i="16"/>
  <c r="Z42" i="16"/>
  <c r="Q42" i="16"/>
  <c r="A42" i="16"/>
  <c r="Z41" i="16"/>
  <c r="Q41" i="16"/>
  <c r="A41" i="16"/>
  <c r="Z40" i="16"/>
  <c r="Q40" i="16"/>
  <c r="A40" i="16"/>
  <c r="Z39" i="16"/>
  <c r="Q39" i="16"/>
  <c r="A39" i="16"/>
  <c r="Z38" i="16"/>
  <c r="Q38" i="16"/>
  <c r="A38" i="16"/>
  <c r="Z37" i="16"/>
  <c r="Q37" i="16"/>
  <c r="A37" i="16"/>
  <c r="Z166" i="16"/>
  <c r="Q166" i="16"/>
  <c r="A166" i="16"/>
  <c r="Z36" i="16"/>
  <c r="Q36" i="16"/>
  <c r="A36" i="16"/>
  <c r="Z35" i="16"/>
  <c r="Q35" i="16"/>
  <c r="A35" i="16"/>
  <c r="Z34" i="16"/>
  <c r="Q34" i="16"/>
  <c r="A34" i="16"/>
  <c r="Z33" i="16"/>
  <c r="Q33" i="16"/>
  <c r="A33" i="16"/>
  <c r="Z32" i="16"/>
  <c r="Q32" i="16"/>
  <c r="A32" i="16"/>
  <c r="Z31" i="16"/>
  <c r="Q31" i="16"/>
  <c r="A31" i="16"/>
  <c r="Z30" i="16"/>
  <c r="Q30" i="16"/>
  <c r="A30" i="16"/>
  <c r="Z29" i="16"/>
  <c r="Q29" i="16"/>
  <c r="A29" i="16"/>
  <c r="Z28" i="16"/>
  <c r="Q28" i="16"/>
  <c r="A28" i="16"/>
  <c r="Z27" i="16"/>
  <c r="Q27" i="16"/>
  <c r="A27" i="16"/>
  <c r="Z26" i="16"/>
  <c r="Q26" i="16"/>
  <c r="A26" i="16"/>
  <c r="Z25" i="16"/>
  <c r="Q25" i="16"/>
  <c r="A25" i="16"/>
  <c r="Z24" i="16"/>
  <c r="Q24" i="16"/>
  <c r="A24" i="16"/>
  <c r="Z23" i="16"/>
  <c r="Q23" i="16"/>
  <c r="A23" i="16"/>
  <c r="Z22" i="16"/>
  <c r="Q22" i="16"/>
  <c r="A22" i="16"/>
  <c r="N21" i="16"/>
  <c r="F11" i="15" s="1"/>
  <c r="M21" i="16"/>
  <c r="E11" i="15" s="1"/>
  <c r="L21" i="16"/>
  <c r="D11" i="15" s="1"/>
  <c r="K21" i="16"/>
  <c r="Z18" i="16"/>
  <c r="Q18" i="16"/>
  <c r="Z17" i="16"/>
  <c r="Q17" i="16"/>
  <c r="Z16" i="16"/>
  <c r="Q16" i="16"/>
  <c r="A16" i="16"/>
  <c r="N15" i="16"/>
  <c r="M15" i="16"/>
  <c r="E9" i="15" s="1"/>
  <c r="L15" i="16"/>
  <c r="K15" i="16"/>
  <c r="Z11" i="16"/>
  <c r="Q11" i="16"/>
  <c r="Z10" i="16"/>
  <c r="Q10" i="16"/>
  <c r="Z9" i="16"/>
  <c r="Q9" i="16"/>
  <c r="A9" i="16"/>
  <c r="N8" i="16"/>
  <c r="F10" i="15" s="1"/>
  <c r="M8" i="16"/>
  <c r="E10" i="15" s="1"/>
  <c r="L8" i="16"/>
  <c r="D10" i="15" s="1"/>
  <c r="K8" i="16"/>
  <c r="J8" i="16"/>
  <c r="Z7" i="16"/>
  <c r="Q7" i="16"/>
  <c r="A7" i="16"/>
  <c r="Z6" i="16"/>
  <c r="Q6" i="16"/>
  <c r="A6" i="16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D34" i="27"/>
  <c r="F33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D32" i="27"/>
  <c r="F31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D30" i="27"/>
  <c r="F29" i="27"/>
  <c r="E29" i="27"/>
  <c r="F25" i="27"/>
  <c r="E25" i="27"/>
  <c r="F24" i="27"/>
  <c r="E24" i="27"/>
  <c r="F23" i="27"/>
  <c r="E23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D20" i="27"/>
  <c r="F19" i="27"/>
  <c r="E19" i="27"/>
  <c r="F17" i="27"/>
  <c r="E17" i="27"/>
  <c r="F9" i="27"/>
  <c r="E9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E4" i="27"/>
  <c r="F3" i="27"/>
  <c r="E3" i="27"/>
  <c r="F33" i="15"/>
  <c r="E33" i="15"/>
  <c r="D33" i="15"/>
  <c r="L25" i="15"/>
  <c r="K25" i="15"/>
  <c r="J25" i="15"/>
  <c r="I25" i="15"/>
  <c r="G25" i="15"/>
  <c r="G24" i="15"/>
  <c r="L23" i="15"/>
  <c r="I23" i="15"/>
  <c r="F23" i="15"/>
  <c r="E23" i="15"/>
  <c r="L22" i="15"/>
  <c r="I21" i="15"/>
  <c r="K20" i="15"/>
  <c r="J20" i="15"/>
  <c r="I20" i="15"/>
  <c r="G20" i="15"/>
  <c r="I18" i="15"/>
  <c r="T42" i="14"/>
  <c r="S42" i="14"/>
  <c r="P42" i="14"/>
  <c r="M42" i="14"/>
  <c r="L42" i="14"/>
  <c r="F42" i="14"/>
  <c r="D42" i="14"/>
  <c r="C42" i="14"/>
  <c r="B42" i="14"/>
  <c r="N38" i="14"/>
  <c r="N42" i="14" s="1"/>
  <c r="M38" i="14"/>
  <c r="L38" i="14"/>
  <c r="K38" i="14"/>
  <c r="K42" i="14" s="1"/>
  <c r="J38" i="14"/>
  <c r="I38" i="14"/>
  <c r="I42" i="14" s="1"/>
  <c r="H38" i="14"/>
  <c r="G38" i="14"/>
  <c r="G42" i="14" s="1"/>
  <c r="F38" i="14"/>
  <c r="E38" i="14"/>
  <c r="D38" i="14"/>
  <c r="C38" i="14"/>
  <c r="B38" i="14"/>
  <c r="O37" i="14"/>
  <c r="O36" i="14"/>
  <c r="O35" i="14"/>
  <c r="E18" i="27" s="1"/>
  <c r="F18" i="27" s="1"/>
  <c r="O34" i="14"/>
  <c r="E14" i="27" s="1"/>
  <c r="F14" i="27" s="1"/>
  <c r="O33" i="14"/>
  <c r="E13" i="27" s="1"/>
  <c r="F13" i="27" s="1"/>
  <c r="O32" i="14"/>
  <c r="O31" i="14"/>
  <c r="O30" i="14"/>
  <c r="E6" i="27" s="1"/>
  <c r="F6" i="27" s="1"/>
  <c r="O29" i="14"/>
  <c r="O28" i="14"/>
  <c r="E16" i="27" s="1"/>
  <c r="F16" i="27" s="1"/>
  <c r="O27" i="14"/>
  <c r="O26" i="14"/>
  <c r="O25" i="14"/>
  <c r="E10" i="27" s="1"/>
  <c r="F10" i="27" s="1"/>
  <c r="O24" i="14"/>
  <c r="E7" i="27" s="1"/>
  <c r="F7" i="27" s="1"/>
  <c r="O23" i="14"/>
  <c r="O22" i="14"/>
  <c r="O21" i="14"/>
  <c r="E15" i="27" s="1"/>
  <c r="F15" i="27" s="1"/>
  <c r="O20" i="14"/>
  <c r="E11" i="27" s="1"/>
  <c r="F11" i="27" s="1"/>
  <c r="O19" i="14"/>
  <c r="E12" i="27" s="1"/>
  <c r="F12" i="27" s="1"/>
  <c r="O18" i="14"/>
  <c r="V14" i="14"/>
  <c r="U14" i="14"/>
  <c r="T14" i="14"/>
  <c r="P14" i="14"/>
  <c r="N14" i="14"/>
  <c r="M14" i="14"/>
  <c r="L14" i="14"/>
  <c r="K14" i="14"/>
  <c r="E26" i="27" s="1"/>
  <c r="F26" i="27" s="1"/>
  <c r="J14" i="14"/>
  <c r="I14" i="14"/>
  <c r="H14" i="14"/>
  <c r="E22" i="27" s="1"/>
  <c r="F22" i="27" s="1"/>
  <c r="G14" i="14"/>
  <c r="F14" i="14"/>
  <c r="E14" i="14"/>
  <c r="D14" i="14"/>
  <c r="C14" i="14"/>
  <c r="B14" i="14"/>
  <c r="V13" i="14"/>
  <c r="O13" i="14"/>
  <c r="V12" i="14"/>
  <c r="O12" i="14"/>
  <c r="V11" i="14"/>
  <c r="O11" i="14"/>
  <c r="V10" i="14"/>
  <c r="O10" i="14"/>
  <c r="V9" i="14"/>
  <c r="O9" i="14"/>
  <c r="V8" i="14"/>
  <c r="O8" i="14"/>
  <c r="V7" i="14"/>
  <c r="O7" i="14"/>
  <c r="V6" i="14"/>
  <c r="O6" i="14"/>
  <c r="V5" i="14"/>
  <c r="O5" i="14"/>
  <c r="E42" i="14" l="1"/>
  <c r="J99" i="19"/>
  <c r="E21" i="27"/>
  <c r="F21" i="27" s="1"/>
  <c r="H42" i="14"/>
  <c r="J28" i="19"/>
  <c r="J129" i="25"/>
  <c r="L89" i="25"/>
  <c r="J27" i="22"/>
  <c r="J136" i="19"/>
  <c r="L99" i="19"/>
  <c r="J155" i="18"/>
  <c r="J145" i="22"/>
  <c r="O14" i="14"/>
  <c r="R10" i="14"/>
  <c r="J107" i="21"/>
  <c r="L150" i="21"/>
  <c r="S9" i="14"/>
  <c r="L107" i="21"/>
  <c r="J25" i="21"/>
  <c r="J150" i="21"/>
  <c r="L25" i="21"/>
  <c r="L129" i="25"/>
  <c r="L112" i="22"/>
  <c r="S10" i="14"/>
  <c r="L27" i="22"/>
  <c r="J112" i="22"/>
  <c r="C21" i="15"/>
  <c r="L28" i="19"/>
  <c r="L113" i="18"/>
  <c r="L30" i="18"/>
  <c r="F18" i="15"/>
  <c r="C18" i="15" s="1"/>
  <c r="J113" i="18"/>
  <c r="J30" i="18"/>
  <c r="S6" i="14"/>
  <c r="J26" i="25"/>
  <c r="J26" i="24"/>
  <c r="J104" i="24"/>
  <c r="L104" i="24"/>
  <c r="L26" i="24"/>
  <c r="D24" i="15"/>
  <c r="C22" i="15"/>
  <c r="L145" i="22"/>
  <c r="S7" i="14"/>
  <c r="G19" i="15"/>
  <c r="R7" i="14" s="1"/>
  <c r="L136" i="19"/>
  <c r="R6" i="14"/>
  <c r="L155" i="18"/>
  <c r="J160" i="20"/>
  <c r="J28" i="20"/>
  <c r="J115" i="20"/>
  <c r="L160" i="20"/>
  <c r="C20" i="15"/>
  <c r="S8" i="14"/>
  <c r="L28" i="20"/>
  <c r="R8" i="14"/>
  <c r="L115" i="20"/>
  <c r="J125" i="17"/>
  <c r="J29" i="17"/>
  <c r="J152" i="17"/>
  <c r="L29" i="17"/>
  <c r="R5" i="14"/>
  <c r="S5" i="14"/>
  <c r="D17" i="15"/>
  <c r="C17" i="15" s="1"/>
  <c r="L152" i="17"/>
  <c r="L125" i="17"/>
  <c r="L26" i="25"/>
  <c r="R13" i="14"/>
  <c r="S13" i="14"/>
  <c r="C25" i="15"/>
  <c r="C13" i="15"/>
  <c r="C14" i="15"/>
  <c r="C10" i="15"/>
  <c r="C12" i="15"/>
  <c r="C8" i="15"/>
  <c r="C16" i="15"/>
  <c r="C11" i="15"/>
  <c r="F9" i="15"/>
  <c r="C15" i="15"/>
  <c r="J160" i="16"/>
  <c r="D9" i="15"/>
  <c r="R11" i="14"/>
  <c r="J130" i="23"/>
  <c r="J25" i="23"/>
  <c r="L130" i="23"/>
  <c r="L25" i="23"/>
  <c r="J98" i="23"/>
  <c r="S11" i="14"/>
  <c r="C23" i="15"/>
  <c r="L98" i="23"/>
  <c r="L122" i="26"/>
  <c r="C33" i="15"/>
  <c r="Z32" i="27"/>
  <c r="Z34" i="27" s="1"/>
  <c r="J42" i="14"/>
  <c r="O38" i="14"/>
  <c r="E20" i="27"/>
  <c r="F8" i="27"/>
  <c r="F20" i="27" s="1"/>
  <c r="R9" i="14"/>
  <c r="I26" i="15"/>
  <c r="H26" i="15"/>
  <c r="E26" i="15"/>
  <c r="R12" i="14"/>
  <c r="C19" i="15" l="1"/>
  <c r="G26" i="15"/>
  <c r="F26" i="15"/>
  <c r="J161" i="16"/>
  <c r="R14" i="14"/>
  <c r="O42" i="14" s="1"/>
  <c r="C9" i="15"/>
  <c r="L161" i="16"/>
  <c r="D26" i="15"/>
  <c r="E27" i="27" l="1"/>
  <c r="F27" i="27" s="1"/>
  <c r="J125" i="24" l="1"/>
  <c r="L125" i="24"/>
  <c r="L24" i="15"/>
  <c r="L26" i="15" s="1"/>
  <c r="K24" i="15"/>
  <c r="K26" i="15" s="1"/>
  <c r="J24" i="15"/>
  <c r="J26" i="15" s="1"/>
  <c r="S12" i="14" l="1"/>
  <c r="S14" i="14" s="1"/>
  <c r="E28" i="27" s="1"/>
  <c r="F28" i="27" s="1"/>
  <c r="F30" i="27" s="1"/>
  <c r="F32" i="27" s="1"/>
  <c r="F34" i="27" s="1"/>
  <c r="C24" i="15"/>
  <c r="C26" i="15" s="1"/>
  <c r="D29" i="15" s="1"/>
  <c r="Q42" i="14" l="1"/>
  <c r="R42" i="14" s="1"/>
  <c r="E30" i="27"/>
  <c r="E32" i="27" s="1"/>
  <c r="E34" i="27" s="1"/>
</calcChain>
</file>

<file path=xl/comments1.xml><?xml version="1.0" encoding="utf-8"?>
<comments xmlns="http://schemas.openxmlformats.org/spreadsheetml/2006/main">
  <authors>
    <author>estate B</author>
  </authors>
  <commentList>
    <comment ref="H103" authorId="0" shapeId="0">
      <text>
        <r>
          <rPr>
            <b/>
            <sz val="9"/>
            <color indexed="81"/>
            <rFont val="Tahoma"/>
            <family val="2"/>
          </rPr>
          <t>estate B:</t>
        </r>
        <r>
          <rPr>
            <sz val="9"/>
            <color indexed="81"/>
            <rFont val="Tahoma"/>
            <family val="2"/>
          </rPr>
          <t xml:space="preserve">
Ganti Nik dari 7317212609870003
Jadi
 9101092609870001</t>
        </r>
      </text>
    </comment>
  </commentList>
</comments>
</file>

<file path=xl/comments2.xml><?xml version="1.0" encoding="utf-8"?>
<comments xmlns="http://schemas.openxmlformats.org/spreadsheetml/2006/main">
  <authors>
    <author>Sinta Iriani</author>
  </authors>
  <commentList>
    <comment ref="I141" authorId="0" shapeId="0">
      <text>
        <r>
          <rPr>
            <b/>
            <sz val="9"/>
            <color indexed="81"/>
            <rFont val="Tahoma"/>
            <family val="2"/>
          </rPr>
          <t>Sinta Iriani:</t>
        </r>
        <r>
          <rPr>
            <sz val="9"/>
            <color indexed="81"/>
            <rFont val="Tahoma"/>
            <family val="2"/>
          </rPr>
          <t xml:space="preserve">
Ijin Duka Belum kembali</t>
        </r>
      </text>
    </comment>
    <comment ref="I142" authorId="0" shapeId="0">
      <text>
        <r>
          <rPr>
            <b/>
            <sz val="9"/>
            <color indexed="81"/>
            <rFont val="Tahoma"/>
            <family val="2"/>
          </rPr>
          <t>Sinta Iriani:</t>
        </r>
        <r>
          <rPr>
            <sz val="9"/>
            <color indexed="81"/>
            <rFont val="Tahoma"/>
            <family val="2"/>
          </rPr>
          <t xml:space="preserve">
Tidak ada hasil dr acct, tapi ada kesalahan input nama dr litbang (sudah dikembalikan hasilnya)</t>
        </r>
      </text>
    </comment>
  </commentList>
</comments>
</file>

<file path=xl/comments3.xml><?xml version="1.0" encoding="utf-8"?>
<comments xmlns="http://schemas.openxmlformats.org/spreadsheetml/2006/main">
  <authors>
    <author>Sinta Iriani</author>
  </authors>
  <commentList>
    <comment ref="I44" authorId="0" shapeId="0">
      <text>
        <r>
          <rPr>
            <b/>
            <sz val="9"/>
            <color indexed="81"/>
            <rFont val="Tahoma"/>
            <family val="2"/>
          </rPr>
          <t>Sinta Iriani:</t>
        </r>
        <r>
          <rPr>
            <sz val="9"/>
            <color indexed="81"/>
            <rFont val="Tahoma"/>
            <family val="2"/>
          </rPr>
          <t xml:space="preserve">
Lagi Sakit Gejala Struk</t>
        </r>
      </text>
    </comment>
  </commentList>
</comments>
</file>

<file path=xl/sharedStrings.xml><?xml version="1.0" encoding="utf-8"?>
<sst xmlns="http://schemas.openxmlformats.org/spreadsheetml/2006/main" count="26321" uniqueCount="7208">
  <si>
    <t xml:space="preserve">ALL DEPT/ESTATE </t>
  </si>
  <si>
    <t>DEPARTEMENT</t>
  </si>
  <si>
    <t>JABATAN</t>
  </si>
  <si>
    <t>NO. ID</t>
  </si>
  <si>
    <t>EMPLOYEE CODE</t>
  </si>
  <si>
    <t>NO. E-KTP</t>
  </si>
  <si>
    <t>EMPLOYEE NAME</t>
  </si>
  <si>
    <t>SEX</t>
  </si>
  <si>
    <t>STATUS</t>
  </si>
  <si>
    <t>Gol</t>
  </si>
  <si>
    <t>TMT</t>
  </si>
  <si>
    <t>JURUSAN</t>
  </si>
  <si>
    <t>AGAMA</t>
  </si>
  <si>
    <t>SUKU</t>
  </si>
  <si>
    <t>STATUS PERNIKAHAN</t>
  </si>
  <si>
    <t>KETARANGAN LAHIR</t>
  </si>
  <si>
    <t>USIA</t>
  </si>
  <si>
    <t>KONTAK DARURAT</t>
  </si>
  <si>
    <t xml:space="preserve">ALAMAT  </t>
  </si>
  <si>
    <t>Keterangan Penduduk</t>
  </si>
  <si>
    <t>NOMOR BPJS KETENAGAKERJAAN</t>
  </si>
  <si>
    <t>NOMOR BPJS KESEHATAN</t>
  </si>
  <si>
    <t>NOMOR POKOK WAJIB PAJAK (NPWP)</t>
  </si>
  <si>
    <t>NO REKENING BNI</t>
  </si>
  <si>
    <t>BAGIAN</t>
  </si>
  <si>
    <t>UNIT</t>
  </si>
  <si>
    <t>L</t>
  </si>
  <si>
    <t>P</t>
  </si>
  <si>
    <t>KT</t>
  </si>
  <si>
    <t>KTK</t>
  </si>
  <si>
    <t>PRO</t>
  </si>
  <si>
    <t>Masuk Kerja</t>
  </si>
  <si>
    <t>Lama Kerja</t>
  </si>
  <si>
    <t>BESAR</t>
  </si>
  <si>
    <t>KECIL</t>
  </si>
  <si>
    <t>TEMPAT</t>
  </si>
  <si>
    <t>TANGGAL</t>
  </si>
  <si>
    <t>NO. HP/PHONE</t>
  </si>
  <si>
    <t>HUBUNGAN</t>
  </si>
  <si>
    <t>ALAMAT DOMISILI</t>
  </si>
  <si>
    <t>ALAMAT SESUAI KTP</t>
  </si>
  <si>
    <t>Asli Papua</t>
  </si>
  <si>
    <t>Kab Merauke</t>
  </si>
  <si>
    <t>Pro√. Papua</t>
  </si>
  <si>
    <t>Luar Papua</t>
  </si>
  <si>
    <t>UMUM</t>
  </si>
  <si>
    <t>ADMINISTRASI</t>
  </si>
  <si>
    <t>J-6</t>
  </si>
  <si>
    <t>EKONOMI</t>
  </si>
  <si>
    <t>ISLAM</t>
  </si>
  <si>
    <t>JAWA</t>
  </si>
  <si>
    <t>K/2</t>
  </si>
  <si>
    <t>-</t>
  </si>
  <si>
    <t>√</t>
  </si>
  <si>
    <t>SMA</t>
  </si>
  <si>
    <t>IPA</t>
  </si>
  <si>
    <t>K/1</t>
  </si>
  <si>
    <t>MERAUKE</t>
  </si>
  <si>
    <t>SMK</t>
  </si>
  <si>
    <t>BANGUNAN</t>
  </si>
  <si>
    <t>BREBES</t>
  </si>
  <si>
    <t>I-2</t>
  </si>
  <si>
    <t>IPS</t>
  </si>
  <si>
    <t>PROTESTAN</t>
  </si>
  <si>
    <t>MALUKU</t>
  </si>
  <si>
    <t>AMBON</t>
  </si>
  <si>
    <t>SULAWESI</t>
  </si>
  <si>
    <t>MAKASSAR</t>
  </si>
  <si>
    <t>NTT</t>
  </si>
  <si>
    <t>MALAYSIA</t>
  </si>
  <si>
    <t>PELAYARAN</t>
  </si>
  <si>
    <t>K/3</t>
  </si>
  <si>
    <t>WATMURI</t>
  </si>
  <si>
    <t>KATOLIK</t>
  </si>
  <si>
    <t>PAPUA</t>
  </si>
  <si>
    <t>MARIND</t>
  </si>
  <si>
    <t>TK/0</t>
  </si>
  <si>
    <t>BOHA</t>
  </si>
  <si>
    <t>SD</t>
  </si>
  <si>
    <t>SIKKA</t>
  </si>
  <si>
    <t>SUPRIADI</t>
  </si>
  <si>
    <t>SMP</t>
  </si>
  <si>
    <t>KEI</t>
  </si>
  <si>
    <t>Q-3</t>
  </si>
  <si>
    <t>KUPANG</t>
  </si>
  <si>
    <t>ATAMBUA</t>
  </si>
  <si>
    <t>Q-2</t>
  </si>
  <si>
    <t>BAHASA</t>
  </si>
  <si>
    <t>K/0</t>
  </si>
  <si>
    <t>ALOR</t>
  </si>
  <si>
    <t>Q-4</t>
  </si>
  <si>
    <t>MAPPI</t>
  </si>
  <si>
    <t>KINDIKI</t>
  </si>
  <si>
    <t>MANADO</t>
  </si>
  <si>
    <t>K3</t>
  </si>
  <si>
    <t>J-7</t>
  </si>
  <si>
    <t>MANDOBO</t>
  </si>
  <si>
    <t>K/4</t>
  </si>
  <si>
    <t>TANAH MERAH</t>
  </si>
  <si>
    <t>J-4</t>
  </si>
  <si>
    <t>CARPENTER</t>
  </si>
  <si>
    <t>K-2</t>
  </si>
  <si>
    <t>J-5</t>
  </si>
  <si>
    <t>J-1</t>
  </si>
  <si>
    <t>PEMASARAN</t>
  </si>
  <si>
    <t>K-1</t>
  </si>
  <si>
    <t>SENIOR STAFF</t>
  </si>
  <si>
    <t>J-2</t>
  </si>
  <si>
    <t>HUMAS &amp; CSR</t>
  </si>
  <si>
    <t>S1</t>
  </si>
  <si>
    <t>JAWA BARAT</t>
  </si>
  <si>
    <t>SUNDA</t>
  </si>
  <si>
    <t>SUKABUMI</t>
  </si>
  <si>
    <t>HRD</t>
  </si>
  <si>
    <t>E-1</t>
  </si>
  <si>
    <t>JAYAPURA</t>
  </si>
  <si>
    <t>I-3</t>
  </si>
  <si>
    <t>AKUNTANSI</t>
  </si>
  <si>
    <t>TORAJA</t>
  </si>
  <si>
    <t>PALOPO</t>
  </si>
  <si>
    <t>J-3</t>
  </si>
  <si>
    <t>MANDEKMAN</t>
  </si>
  <si>
    <t>BAHASA INGGRIS</t>
  </si>
  <si>
    <t>PERTANIAN</t>
  </si>
  <si>
    <t>SUMATERA</t>
  </si>
  <si>
    <t>SRAGEN</t>
  </si>
  <si>
    <t>NTB</t>
  </si>
  <si>
    <t>SUKAMANDI</t>
  </si>
  <si>
    <t>PLANTATION</t>
  </si>
  <si>
    <t>BANYUWANGI</t>
  </si>
  <si>
    <t>I-6</t>
  </si>
  <si>
    <t>KEDIRI</t>
  </si>
  <si>
    <t>I-1</t>
  </si>
  <si>
    <t>KARANG ANYAR</t>
  </si>
  <si>
    <t>TEKNIK BANGUNAN</t>
  </si>
  <si>
    <t>ROTE</t>
  </si>
  <si>
    <t>MUTING</t>
  </si>
  <si>
    <t>PENDIDIKAN</t>
  </si>
  <si>
    <t>I-5</t>
  </si>
  <si>
    <t>BANYUMAS</t>
  </si>
  <si>
    <t>MANGGARAI</t>
  </si>
  <si>
    <t>HINDU</t>
  </si>
  <si>
    <t>MUYU</t>
  </si>
  <si>
    <t>MINDIPTANA</t>
  </si>
  <si>
    <t>BIMA</t>
  </si>
  <si>
    <t>DILI</t>
  </si>
  <si>
    <t/>
  </si>
  <si>
    <t>MEDAN</t>
  </si>
  <si>
    <t>BANTEN</t>
  </si>
  <si>
    <t>GUDANG</t>
  </si>
  <si>
    <t>PERANG</t>
  </si>
  <si>
    <t>BUGIS</t>
  </si>
  <si>
    <t>MAROS</t>
  </si>
  <si>
    <t>JAKARTA</t>
  </si>
  <si>
    <t>FATUBENAO</t>
  </si>
  <si>
    <t>KEBUMEN</t>
  </si>
  <si>
    <t>JEMBER</t>
  </si>
  <si>
    <t>D3</t>
  </si>
  <si>
    <t>KEPERAWATAN</t>
  </si>
  <si>
    <t>KARATUAN</t>
  </si>
  <si>
    <t>MANDOR</t>
  </si>
  <si>
    <t>H-1</t>
  </si>
  <si>
    <t>PARIWISATA</t>
  </si>
  <si>
    <t>MAUMERE</t>
  </si>
  <si>
    <t>KERANI</t>
  </si>
  <si>
    <t>PEKAN BARU</t>
  </si>
  <si>
    <t>LOMBOK</t>
  </si>
  <si>
    <t>WELIMAN</t>
  </si>
  <si>
    <t>BENA</t>
  </si>
  <si>
    <t>CILACAP</t>
  </si>
  <si>
    <t>BANDUNG</t>
  </si>
  <si>
    <t>TASSESE</t>
  </si>
  <si>
    <t>SUMBA</t>
  </si>
  <si>
    <t>PEMANEN</t>
  </si>
  <si>
    <t>GARUT</t>
  </si>
  <si>
    <t>HALIOAN</t>
  </si>
  <si>
    <t>MAKTIHAN</t>
  </si>
  <si>
    <t>WEOE</t>
  </si>
  <si>
    <t>F-1</t>
  </si>
  <si>
    <t>JAMBI</t>
  </si>
  <si>
    <t>BELU</t>
  </si>
  <si>
    <t>METO</t>
  </si>
  <si>
    <t>MAKASAR</t>
  </si>
  <si>
    <t>LUAH</t>
  </si>
  <si>
    <t>SESEKOE</t>
  </si>
  <si>
    <t>ENDE</t>
  </si>
  <si>
    <t>SUMBAWA</t>
  </si>
  <si>
    <t>BULUKUMBA</t>
  </si>
  <si>
    <t>WEULUN</t>
  </si>
  <si>
    <t>PARANG LOMPOA</t>
  </si>
  <si>
    <t>RIDWAN</t>
  </si>
  <si>
    <t>GOWA</t>
  </si>
  <si>
    <t>PERKANTORAN</t>
  </si>
  <si>
    <t>BUPUL</t>
  </si>
  <si>
    <t>LAMPUNG</t>
  </si>
  <si>
    <t>TEKNIK KOMPUTER &amp; JARINGAN</t>
  </si>
  <si>
    <t>Tk/0</t>
  </si>
  <si>
    <t>ASIKI</t>
  </si>
  <si>
    <t>RAMLI</t>
  </si>
  <si>
    <t>LAMERE</t>
  </si>
  <si>
    <t>KEFAMENANU</t>
  </si>
  <si>
    <t>SOE</t>
  </si>
  <si>
    <t>UJUNG PANDANG</t>
  </si>
  <si>
    <t>PERKEBUNAN</t>
  </si>
  <si>
    <t>TK/1</t>
  </si>
  <si>
    <t>NAMO</t>
  </si>
  <si>
    <t>AGRIBISNIS PRODUKSI TANAMAN</t>
  </si>
  <si>
    <t>KALTIM</t>
  </si>
  <si>
    <t>TEKNIK OTOMOTIF</t>
  </si>
  <si>
    <t>BATAK</t>
  </si>
  <si>
    <t>BINJAI</t>
  </si>
  <si>
    <t>E-6</t>
  </si>
  <si>
    <t>FLORES</t>
  </si>
  <si>
    <t>BANTAENG</t>
  </si>
  <si>
    <t>JAWA TIMUR</t>
  </si>
  <si>
    <t>TK/2</t>
  </si>
  <si>
    <t>JALUR 4 RT/RW 007/004 KEL: YABAMARU KEC: TANAH MIRING KAB: MERAUKE, PAPUA</t>
  </si>
  <si>
    <t>SUDIRMAN</t>
  </si>
  <si>
    <t>BOYOLALI</t>
  </si>
  <si>
    <t>MANDOR BESAR</t>
  </si>
  <si>
    <t>PETERNAKAN</t>
  </si>
  <si>
    <t>PAGA</t>
  </si>
  <si>
    <t>TEKNIK MESIN</t>
  </si>
  <si>
    <t>KAUKEHI</t>
  </si>
  <si>
    <t>WAWORADA</t>
  </si>
  <si>
    <t>BLITAR</t>
  </si>
  <si>
    <t>KUAFATU</t>
  </si>
  <si>
    <t>KEPI</t>
  </si>
  <si>
    <t>AGUSTINUS NAHAK</t>
  </si>
  <si>
    <t>MALAKA</t>
  </si>
  <si>
    <t>TOBU</t>
  </si>
  <si>
    <t>GASSING</t>
  </si>
  <si>
    <t>BATNES</t>
  </si>
  <si>
    <t>TEKNIK SIPIL</t>
  </si>
  <si>
    <t>TEPA</t>
  </si>
  <si>
    <t>BINAMARGA</t>
  </si>
  <si>
    <t>STAFF</t>
  </si>
  <si>
    <t>OHOIDERTUTU</t>
  </si>
  <si>
    <t>WONOGIRI</t>
  </si>
  <si>
    <t>LEMBATA</t>
  </si>
  <si>
    <t>TEKNIK MEKANIK OTOMOTIF</t>
  </si>
  <si>
    <t>MADIUN</t>
  </si>
  <si>
    <t>MALANG</t>
  </si>
  <si>
    <t>AGRIBISNIS</t>
  </si>
  <si>
    <t>LANGGUR</t>
  </si>
  <si>
    <t>MARAS</t>
  </si>
  <si>
    <t>PASURUAN</t>
  </si>
  <si>
    <t>INSTALASI LISTRIK</t>
  </si>
  <si>
    <t>OTOMOTIF</t>
  </si>
  <si>
    <t>WTP</t>
  </si>
  <si>
    <t>POWER PLANT</t>
  </si>
  <si>
    <t>KALIMANTAN</t>
  </si>
  <si>
    <t>MAROKIMA</t>
  </si>
  <si>
    <t>BELAWAN</t>
  </si>
  <si>
    <t>WOLOWIRO</t>
  </si>
  <si>
    <t>TEKNIK KOMPUTER</t>
  </si>
  <si>
    <t>PERMESINAN</t>
  </si>
  <si>
    <t>MEKANIK</t>
  </si>
  <si>
    <t>KAKOR</t>
  </si>
  <si>
    <t>PALU</t>
  </si>
  <si>
    <t>P-5</t>
  </si>
  <si>
    <t>BOJONEGORO</t>
  </si>
  <si>
    <t>TATOR</t>
  </si>
  <si>
    <t>ACEH</t>
  </si>
  <si>
    <t>PADANG</t>
  </si>
  <si>
    <t>SUNARDI</t>
  </si>
  <si>
    <t>PANIKI</t>
  </si>
  <si>
    <t>PT. BIO INTI AGRINDO</t>
  </si>
  <si>
    <t>Ö</t>
  </si>
  <si>
    <t>BONTOMANAI</t>
  </si>
  <si>
    <t>WEIGHBRIDGE CLERK</t>
  </si>
  <si>
    <t>00/00M1/0614/170</t>
  </si>
  <si>
    <t>9101062911860001</t>
  </si>
  <si>
    <t>JAENAL ABIDIN</t>
  </si>
  <si>
    <t>SORONG</t>
  </si>
  <si>
    <t>0001585311175</t>
  </si>
  <si>
    <t>00/00M1/0216/63</t>
  </si>
  <si>
    <t>7206010910720001</t>
  </si>
  <si>
    <t>MIKHA TONAPA</t>
  </si>
  <si>
    <t>DESA LONDO KEL. LONDI KEC. MORI ATAS KAB. MOROWALI PROV. SULAWESI SELATAN</t>
  </si>
  <si>
    <t>0002078434719</t>
  </si>
  <si>
    <t>ISKANDAR</t>
  </si>
  <si>
    <t>ESTATE B</t>
  </si>
  <si>
    <t>DIVISI 5</t>
  </si>
  <si>
    <t>NINDATAM</t>
  </si>
  <si>
    <t>KAMPUNG MANDEKMAN RT.001/001 KEL. MANDEKMAN KEC.ULILIN KAB. MERAUKE PAPUA</t>
  </si>
  <si>
    <t>K/O</t>
  </si>
  <si>
    <t>NORAKWEK</t>
  </si>
  <si>
    <t>DIVISI 4</t>
  </si>
  <si>
    <t>REWENG</t>
  </si>
  <si>
    <t>DIVISI 3</t>
  </si>
  <si>
    <t>5202043112840095</t>
  </si>
  <si>
    <t>NURJAMAN</t>
  </si>
  <si>
    <t>PENDIDIKAN AGAMA ISLAM</t>
  </si>
  <si>
    <t>ASAK</t>
  </si>
  <si>
    <t>DIVISI 7</t>
  </si>
  <si>
    <t>CHEKER PERAWATAN</t>
  </si>
  <si>
    <t>DIVISI 1</t>
  </si>
  <si>
    <t>7317040607850002</t>
  </si>
  <si>
    <t>NASRUN</t>
  </si>
  <si>
    <t>DSN. SALUBONE RT/RW 001/001 KEL. BUNTU BABANG KEC. BAJO KAB. LUWU KAB. SULSEL</t>
  </si>
  <si>
    <t>SUL-SEL</t>
  </si>
  <si>
    <t>9101090801970001</t>
  </si>
  <si>
    <t>ELIAKIM MELLU</t>
  </si>
  <si>
    <t>KAMP. MANDEKMAN RT/RW 001/001 KEL. MANDEKMAN KEC. ULILIN KAB. MERAUKE</t>
  </si>
  <si>
    <t>7304070704710003</t>
  </si>
  <si>
    <t>BAJA</t>
  </si>
  <si>
    <t>JENEPONTO</t>
  </si>
  <si>
    <t>0852429333857</t>
  </si>
  <si>
    <t>Istri</t>
  </si>
  <si>
    <t>TINA RO RT/RW -/003 KEL. KARELOE KEC. BONTORAMBA KAB. JENEPONTO-SULSEL</t>
  </si>
  <si>
    <t>9101092707820001</t>
  </si>
  <si>
    <t>FLORENSIUS LORENS</t>
  </si>
  <si>
    <t>5303053112910006</t>
  </si>
  <si>
    <t>PACE NOME</t>
  </si>
  <si>
    <t>META</t>
  </si>
  <si>
    <t>BANAOB RT/RW 015/006 KEL. MAUBELI KAB. TIMUR TENGAH UTARA-NTT</t>
  </si>
  <si>
    <t>5302153101780001</t>
  </si>
  <si>
    <t>YOHANIS SELAN</t>
  </si>
  <si>
    <t>BENAS</t>
  </si>
  <si>
    <t>NATALAN RT/RW 008/003 KEL. BAUS KEC. BOKING KAB. TIMUR TENGAH SELATAN-NTT</t>
  </si>
  <si>
    <t>DIVISI 2</t>
  </si>
  <si>
    <t>5319060503770002</t>
  </si>
  <si>
    <t>YOHANES SAPANG</t>
  </si>
  <si>
    <t>KIPO</t>
  </si>
  <si>
    <t>KIPO RT/RW 007/004 KEL. LEMBUR KEC. KOTA KOMBA KAB. MANGGARAI TIMUR-NTT</t>
  </si>
  <si>
    <t>7306050207960002</t>
  </si>
  <si>
    <t>MANNU</t>
  </si>
  <si>
    <t>KP. BERU</t>
  </si>
  <si>
    <t>KP.BERU RT/RW 001/002 KEL. LONJOBOKO KEC.PARANGLOE KAB.GOWA-SULSEL</t>
  </si>
  <si>
    <t>5319062303660002</t>
  </si>
  <si>
    <t>FRANSISKUS MALE</t>
  </si>
  <si>
    <t>LOKOM RT/RW 006/003KEL. LEMBUR KEC. KOTA KOMBA KAB. MANGGARAI TIMUR-NTT</t>
  </si>
  <si>
    <t>Adik</t>
  </si>
  <si>
    <t>LONGOS</t>
  </si>
  <si>
    <t>Kakak</t>
  </si>
  <si>
    <t>BP-1904011439KB</t>
  </si>
  <si>
    <t>7304072508950001</t>
  </si>
  <si>
    <t>AGUS DG. RAJA</t>
  </si>
  <si>
    <t>CAMPAGAYA</t>
  </si>
  <si>
    <t>SILEO II RT/RW 001/005 KEL. PARAIKATTE KEC. BAJENG KAB. GOWA KAB. SULSEL</t>
  </si>
  <si>
    <t>BP-1904011441KB</t>
  </si>
  <si>
    <t>5371011605930004</t>
  </si>
  <si>
    <t>NIKODEMUS ATTI</t>
  </si>
  <si>
    <t>085243991719</t>
  </si>
  <si>
    <t>KEL. MANULAI II RT/RW 006/002 KEC. ALAK KOTA KUPANG - NTT</t>
  </si>
  <si>
    <t>BP-1904011444KB</t>
  </si>
  <si>
    <t>5304143112760002</t>
  </si>
  <si>
    <t>ALEXANDER NANA</t>
  </si>
  <si>
    <t>NAKREU</t>
  </si>
  <si>
    <t>DUSUN NATREU B RT/RW 002/001 KEL. NAUKE KUBA KEC. LAEN MANEN KAB. BELU-NTT</t>
  </si>
  <si>
    <t>META RT/RW 014/005 KEL. MANUFUI KEC. SANTIAN KAB. TIMUR TENGAH SELATAN-NTT</t>
  </si>
  <si>
    <t>BP-1904011450KB</t>
  </si>
  <si>
    <t>9101092803860001</t>
  </si>
  <si>
    <t>ILARIUS ATK</t>
  </si>
  <si>
    <t>BITIP TIRI</t>
  </si>
  <si>
    <t>Merauke</t>
  </si>
  <si>
    <t>BP-1904011456KB</t>
  </si>
  <si>
    <t>5304221306920001</t>
  </si>
  <si>
    <t>DANIEL HALLA</t>
  </si>
  <si>
    <t>KUBURAN CINA TUBAKIOAN RT/RW 009/003 KEL. FATUKBOT KEC. ATAMBUA SELATAN KAB.BELU - NTT</t>
  </si>
  <si>
    <t>BP-1904011458KB</t>
  </si>
  <si>
    <t>9101091403720001</t>
  </si>
  <si>
    <t>ELKANA</t>
  </si>
  <si>
    <t>TUALEU</t>
  </si>
  <si>
    <t>BP-1904011460KB</t>
  </si>
  <si>
    <t>6403053112780023</t>
  </si>
  <si>
    <t>BASIR DG. NGEMBA</t>
  </si>
  <si>
    <t>PANJOJO</t>
  </si>
  <si>
    <t>085394166173</t>
  </si>
  <si>
    <t>Anak</t>
  </si>
  <si>
    <t>JL. MULAWARMAN RT/RW 007/- KEL. BUGIS KAB. BERAU-KALTIM</t>
  </si>
  <si>
    <t>KAL-TIM</t>
  </si>
  <si>
    <t>BP-1904011462KB</t>
  </si>
  <si>
    <t>7371142210920005</t>
  </si>
  <si>
    <t>MUHAMMAD RIZAL</t>
  </si>
  <si>
    <t>TAMBANGAN</t>
  </si>
  <si>
    <t>TANAH DIDI MAROS RT/RW 000/000 KEL. ALLAERE KEC. TANRALILI KAB. MAROS-SULSEL</t>
  </si>
  <si>
    <t>BP-1904011465KB</t>
  </si>
  <si>
    <t>5304100608990004</t>
  </si>
  <si>
    <t>FERDINANDUS SERAN</t>
  </si>
  <si>
    <t>NAAS</t>
  </si>
  <si>
    <t>UMA NAAS RT/RW 014/007 KEL. MAKTIHAN KEC. MALAKA BARAT-NTT</t>
  </si>
  <si>
    <t>BP-1904011469KB</t>
  </si>
  <si>
    <t>5319031505780001</t>
  </si>
  <si>
    <t>ADRIANUS DIRMAN</t>
  </si>
  <si>
    <t>LADA</t>
  </si>
  <si>
    <t>LADA RT/RW 005/002 KEL. SATAR PUNDA KEC.LAMBA LEDA KAB.MANGGARAI TIMUR-NTT</t>
  </si>
  <si>
    <t>BP-1904011479KB</t>
  </si>
  <si>
    <t>6108050407690001</t>
  </si>
  <si>
    <t>SUHONO</t>
  </si>
  <si>
    <t>DSN.KUALA PADE RT/RW 001/- KEL.ENGKADIK PADE KEC. AIR BESAR KAB.LANDAK-KALBAR</t>
  </si>
  <si>
    <t>KAL-BAR</t>
  </si>
  <si>
    <t>BP-1904011486KB</t>
  </si>
  <si>
    <t>7306081506860006</t>
  </si>
  <si>
    <t>VITUS MONGKOT</t>
  </si>
  <si>
    <t>BTN. TAMARUNANG INDAH BLOK G5 NO.8 RT/RW 019/010 KEL. TAMARUNANG KEC. SOMBA OPU KAB. GOWA-SULSEL</t>
  </si>
  <si>
    <t>BP-1904011488KB</t>
  </si>
  <si>
    <t>7306050809890005</t>
  </si>
  <si>
    <t>SUBAKRI</t>
  </si>
  <si>
    <t>PAKKOLOMPO</t>
  </si>
  <si>
    <t>PAMANJENGANG RT/RW 001/002 KEL.BONTOKASSI KEC. PARANGLOE KAB.GOWA-SULSEL</t>
  </si>
  <si>
    <t>ACCOUNTING</t>
  </si>
  <si>
    <t>JR. ASSISTEN MANAGER</t>
  </si>
  <si>
    <t>BP-1205260071B</t>
  </si>
  <si>
    <t>9116055707820001</t>
  </si>
  <si>
    <t>ESTER SUWARSIH</t>
  </si>
  <si>
    <t>BP-1605210368B</t>
  </si>
  <si>
    <t>00/00EB/0516/99</t>
  </si>
  <si>
    <t>9101011006870008</t>
  </si>
  <si>
    <t>EKA TRISYANTO</t>
  </si>
  <si>
    <t>00/00EB/1119/828</t>
  </si>
  <si>
    <t>3310032008970001</t>
  </si>
  <si>
    <t>GUSTI BRAMASTO MEGANTORO</t>
  </si>
  <si>
    <t>BP-1408210548B</t>
  </si>
  <si>
    <t>00/00EB/0814/62</t>
  </si>
  <si>
    <t>9101065512900001</t>
  </si>
  <si>
    <t>SINTA IRIANI</t>
  </si>
  <si>
    <t>REKRUITMENT</t>
  </si>
  <si>
    <t>BP-1706090707B</t>
  </si>
  <si>
    <t>00/00EB/0617/210</t>
  </si>
  <si>
    <t>9101110502870001</t>
  </si>
  <si>
    <t>AGUNG NUGROHO</t>
  </si>
  <si>
    <t>BP-1903040643B</t>
  </si>
  <si>
    <t>00/00EB/0319/385</t>
  </si>
  <si>
    <t>7318354404900003</t>
  </si>
  <si>
    <t>MADA RENDEN</t>
  </si>
  <si>
    <t>00/00EB/0816/725</t>
  </si>
  <si>
    <t>9101104204970002</t>
  </si>
  <si>
    <t>YULIANA PONGAI</t>
  </si>
  <si>
    <t>SUSTAINABILITY</t>
  </si>
  <si>
    <t>BP-1601180265B</t>
  </si>
  <si>
    <t>00/00EB/0116/72</t>
  </si>
  <si>
    <t>9101010803890002</t>
  </si>
  <si>
    <t>SYAHRIL</t>
  </si>
  <si>
    <t xml:space="preserve">CALON MANDOR </t>
  </si>
  <si>
    <t>BP-2002102351B</t>
  </si>
  <si>
    <t>00/00EB/0220/888</t>
  </si>
  <si>
    <t>9101012408820002</t>
  </si>
  <si>
    <t>ZAINAL ARIFIN</t>
  </si>
  <si>
    <t>00/00EB/0120/872</t>
  </si>
  <si>
    <t>FABIANUS NANI</t>
  </si>
  <si>
    <t>3309126511990011</t>
  </si>
  <si>
    <t>UMI FADILAH KURNIAWATI</t>
  </si>
  <si>
    <t>SERVICE</t>
  </si>
  <si>
    <t>PENGAWAS</t>
  </si>
  <si>
    <t>BP-1410210479B</t>
  </si>
  <si>
    <t>00/00EB/1014/22</t>
  </si>
  <si>
    <t>9116053010860001</t>
  </si>
  <si>
    <t>LUKAS EMANUEL FAY</t>
  </si>
  <si>
    <t>BBM</t>
  </si>
  <si>
    <t>BP-1408210418B</t>
  </si>
  <si>
    <t>00/00EB/0814/26</t>
  </si>
  <si>
    <t>5304121405890002</t>
  </si>
  <si>
    <t>ANTONIO SOARES DOS SANTOS</t>
  </si>
  <si>
    <t>ELECTRIK</t>
  </si>
  <si>
    <t>ELECTRIC</t>
  </si>
  <si>
    <t>BP-1607150401B</t>
  </si>
  <si>
    <t>00/00EB/0716/127</t>
  </si>
  <si>
    <t>9101011901860003</t>
  </si>
  <si>
    <t>SAMUEL REHE</t>
  </si>
  <si>
    <t>IT</t>
  </si>
  <si>
    <t>BP-1608290445B</t>
  </si>
  <si>
    <t>00/00EB/0816/123</t>
  </si>
  <si>
    <t>SEMBRI PASAE</t>
  </si>
  <si>
    <t>BP-1502130604B</t>
  </si>
  <si>
    <t>00/00EB/0216/108</t>
  </si>
  <si>
    <t>9101011709730002</t>
  </si>
  <si>
    <t>MARKUS MANU</t>
  </si>
  <si>
    <t>BP-1705030682B</t>
  </si>
  <si>
    <t>00/00EB/0517/204</t>
  </si>
  <si>
    <t>9116052005690001</t>
  </si>
  <si>
    <t>RUBEN BONTONG</t>
  </si>
  <si>
    <t>SECURITY</t>
  </si>
  <si>
    <t>BP-1502230542B</t>
  </si>
  <si>
    <t>00/00EB/0215/197</t>
  </si>
  <si>
    <t>7371060909720007</t>
  </si>
  <si>
    <t>SYAIFUL DG. CANDRA</t>
  </si>
  <si>
    <t>ANGGOTA SECURITY</t>
  </si>
  <si>
    <t>BP-1603290421B</t>
  </si>
  <si>
    <t>00/00EB/0316/199</t>
  </si>
  <si>
    <t>9116051209750002</t>
  </si>
  <si>
    <t>LUKMAN YUSUF</t>
  </si>
  <si>
    <t>BP-1707150732B</t>
  </si>
  <si>
    <t>00/00EB/0717/221</t>
  </si>
  <si>
    <t>5304150107940038</t>
  </si>
  <si>
    <t>FERDINANDUS ASA</t>
  </si>
  <si>
    <t>BP-1508280214B</t>
  </si>
  <si>
    <t>00/00EB/0815/247</t>
  </si>
  <si>
    <t>3204050604810004</t>
  </si>
  <si>
    <t>WINDO YUDISTIANDO</t>
  </si>
  <si>
    <t>BP-1410210045B</t>
  </si>
  <si>
    <t>00/00EB/1014/267</t>
  </si>
  <si>
    <t>9101092005970001</t>
  </si>
  <si>
    <t>FREDIYANTO NDUN</t>
  </si>
  <si>
    <t>BP-1309090259B</t>
  </si>
  <si>
    <t>00/00EB/0912/303</t>
  </si>
  <si>
    <t>7371132008870000</t>
  </si>
  <si>
    <t>KAROLUS JANGGUR</t>
  </si>
  <si>
    <t>PENJAGA KANTOR</t>
  </si>
  <si>
    <t>BP-1808271002KB</t>
  </si>
  <si>
    <t>00/00EB/0818/335</t>
  </si>
  <si>
    <t>9101092402950001</t>
  </si>
  <si>
    <t>LEXY P. MANAFE</t>
  </si>
  <si>
    <t>BP-1702240604B</t>
  </si>
  <si>
    <t>00/00EB/0217/180</t>
  </si>
  <si>
    <t>9101092004870001</t>
  </si>
  <si>
    <t>SEPRIANUS SUIDALE</t>
  </si>
  <si>
    <t>BP-1911111758KB</t>
  </si>
  <si>
    <t>00/00EB/1119/804</t>
  </si>
  <si>
    <t>9101011010860007</t>
  </si>
  <si>
    <t>RUDIANSYAH SAGALA</t>
  </si>
  <si>
    <t>SEKERTARIS</t>
  </si>
  <si>
    <t>BP-1912160655B</t>
  </si>
  <si>
    <t>00/00EB/1219/831</t>
  </si>
  <si>
    <t>9101016006950003</t>
  </si>
  <si>
    <t>NELLY MEGA PUTRI</t>
  </si>
  <si>
    <t>BP-1411210497B</t>
  </si>
  <si>
    <t>00/00EB/1114/889</t>
  </si>
  <si>
    <t>9116051807770002</t>
  </si>
  <si>
    <t>BP-1603010313B</t>
  </si>
  <si>
    <t>00/00EB/0316/88</t>
  </si>
  <si>
    <t>5315031404940004</t>
  </si>
  <si>
    <t>VALERIANUS ANDI</t>
  </si>
  <si>
    <t>MEUBLE</t>
  </si>
  <si>
    <t>BP-2006032354KB</t>
  </si>
  <si>
    <t>00/00EB/0620/1000</t>
  </si>
  <si>
    <t>9116050412820001</t>
  </si>
  <si>
    <t>HERMAN</t>
  </si>
  <si>
    <t>DIVISI 6</t>
  </si>
  <si>
    <t>PENJAGA GENSET</t>
  </si>
  <si>
    <t>5315031707960005</t>
  </si>
  <si>
    <t>IRENIUS JEHEDEN</t>
  </si>
  <si>
    <t>00/00EB/0920/1035</t>
  </si>
  <si>
    <t>9101091407890001</t>
  </si>
  <si>
    <t>JOKO PURYONO</t>
  </si>
  <si>
    <t>00/00EB/0920/1041</t>
  </si>
  <si>
    <t>9101072403990001</t>
  </si>
  <si>
    <t>HIDAYAT</t>
  </si>
  <si>
    <t>00/00EB/0920/1045</t>
  </si>
  <si>
    <t>7172040310740000</t>
  </si>
  <si>
    <t>FENDY OKTOVIANUS GANAP</t>
  </si>
  <si>
    <t>TEAM SERVICE</t>
  </si>
  <si>
    <t>3329152306920005</t>
  </si>
  <si>
    <t>JARUKHI</t>
  </si>
  <si>
    <t>5315030302970001</t>
  </si>
  <si>
    <t>FARLIANTO PURNAMA</t>
  </si>
  <si>
    <t>9101100701020002</t>
  </si>
  <si>
    <t xml:space="preserve">SAFRUDIN </t>
  </si>
  <si>
    <t>BP-1803010901KB</t>
  </si>
  <si>
    <t>00/00EB/0318/301</t>
  </si>
  <si>
    <t>9116012412860001</t>
  </si>
  <si>
    <t>NATALIS J. NEMOP</t>
  </si>
  <si>
    <t>LINGKUNGAN</t>
  </si>
  <si>
    <t>TIM LINGKUNGAN</t>
  </si>
  <si>
    <t>5304010404000002</t>
  </si>
  <si>
    <t>ELIAKIM BOUK</t>
  </si>
  <si>
    <t>5301050806990001</t>
  </si>
  <si>
    <t>SIPRIANUS BULAN</t>
  </si>
  <si>
    <t>BP-1504200151B</t>
  </si>
  <si>
    <t>00/00EB/0415/5</t>
  </si>
  <si>
    <t>9116050701810001</t>
  </si>
  <si>
    <t>IDAM IKHSAN</t>
  </si>
  <si>
    <t>BP-1806050937B</t>
  </si>
  <si>
    <t>00/00EB/0618/308</t>
  </si>
  <si>
    <t>9116052308820001</t>
  </si>
  <si>
    <t>YUSUF SINGAN</t>
  </si>
  <si>
    <t>BECHOE LOADER B-5</t>
  </si>
  <si>
    <t>OPERATOR</t>
  </si>
  <si>
    <t>BP-1106040006B</t>
  </si>
  <si>
    <t>9116051107750001</t>
  </si>
  <si>
    <t>ROMMY J. PANGEMANAN</t>
  </si>
  <si>
    <t>COMPACTOR R-6</t>
  </si>
  <si>
    <t>HELPER</t>
  </si>
  <si>
    <t>BP-1506260179B</t>
  </si>
  <si>
    <t>00/00EB/0615/59</t>
  </si>
  <si>
    <t>9116053101910001</t>
  </si>
  <si>
    <t>HARIYANTO</t>
  </si>
  <si>
    <t>DOZER C-18</t>
  </si>
  <si>
    <t>BP-1405050339B</t>
  </si>
  <si>
    <t>00/00EB/0514/69</t>
  </si>
  <si>
    <t>9116050611890002</t>
  </si>
  <si>
    <t>PAULUS PATA</t>
  </si>
  <si>
    <t>EXAVATOR E-16</t>
  </si>
  <si>
    <t>BP-1210180137B</t>
  </si>
  <si>
    <t>00/00EB/1012/73</t>
  </si>
  <si>
    <t>9116051201900001</t>
  </si>
  <si>
    <t>JEFRIARI</t>
  </si>
  <si>
    <t>EXAVATOR E-20</t>
  </si>
  <si>
    <t>BP-1312120291B</t>
  </si>
  <si>
    <t>00/00EB/1213/74</t>
  </si>
  <si>
    <t>9116052601820002</t>
  </si>
  <si>
    <t>NANANG RUDIANTO</t>
  </si>
  <si>
    <t>DOZER C-17</t>
  </si>
  <si>
    <t>BP-1203260058B</t>
  </si>
  <si>
    <t>00/00EB/0312/91</t>
  </si>
  <si>
    <t>9116050503900004</t>
  </si>
  <si>
    <t>UJANG SAEFUDIN</t>
  </si>
  <si>
    <t>EXAVATOR E-26</t>
  </si>
  <si>
    <t>BP-1207120087B</t>
  </si>
  <si>
    <t>00/00EB/0712/133</t>
  </si>
  <si>
    <t>9116050603950001</t>
  </si>
  <si>
    <t>EXAVATOR E-22</t>
  </si>
  <si>
    <t>BP-1703070613B</t>
  </si>
  <si>
    <t>00/00EB/0317/184</t>
  </si>
  <si>
    <t>9101092602900001</t>
  </si>
  <si>
    <t>MUHAMAD ZAINAL ARIFIN</t>
  </si>
  <si>
    <t>BP-1703210629B</t>
  </si>
  <si>
    <t>00/00EB/0317/186</t>
  </si>
  <si>
    <t>7318312202970001</t>
  </si>
  <si>
    <t>TOMBI MA'DIKA</t>
  </si>
  <si>
    <t>MOTOR GREDER G-6</t>
  </si>
  <si>
    <t>BP-1701110574B</t>
  </si>
  <si>
    <t>00/00EB/0117/193</t>
  </si>
  <si>
    <t>5205181808880003</t>
  </si>
  <si>
    <t>MUHTAR</t>
  </si>
  <si>
    <t>DRIVER</t>
  </si>
  <si>
    <t>BP-1204090061B</t>
  </si>
  <si>
    <t>00/00EB/0412/207</t>
  </si>
  <si>
    <t>9101091401700001</t>
  </si>
  <si>
    <t>SILVESTER SENDA</t>
  </si>
  <si>
    <t>BP-1612080536B</t>
  </si>
  <si>
    <t>00/00EB/1216/214</t>
  </si>
  <si>
    <t>7373011201910001</t>
  </si>
  <si>
    <t>VICTOR RANDANAN</t>
  </si>
  <si>
    <t>BP-1608310463B</t>
  </si>
  <si>
    <t>9101092009970001</t>
  </si>
  <si>
    <t>IRIAN LUCKYTRA WIRASHADA</t>
  </si>
  <si>
    <t>EXAVATOR E-11</t>
  </si>
  <si>
    <t>BP-1202260048B</t>
  </si>
  <si>
    <t>00/00EB/0212/282</t>
  </si>
  <si>
    <t>9101100905810001</t>
  </si>
  <si>
    <t>ENTUS</t>
  </si>
  <si>
    <t>BP-1406270031B</t>
  </si>
  <si>
    <t>00/00EB/0614/285</t>
  </si>
  <si>
    <t>9101091302950001</t>
  </si>
  <si>
    <t>AHMAD SAIFUL ROHMAN</t>
  </si>
  <si>
    <t>BP-1212130170B</t>
  </si>
  <si>
    <t>00/00EB/1212/266</t>
  </si>
  <si>
    <t>9116051504880002</t>
  </si>
  <si>
    <t>ERWIN AFRIANTO MANGALIK</t>
  </si>
  <si>
    <t>EXAVATOR E-6</t>
  </si>
  <si>
    <t>BP-1203260059B</t>
  </si>
  <si>
    <t>00/00EB/0312/307</t>
  </si>
  <si>
    <t>9116051405910001</t>
  </si>
  <si>
    <t>SURADI</t>
  </si>
  <si>
    <t>BP-1406030351B</t>
  </si>
  <si>
    <t>00/00EB/0614/363</t>
  </si>
  <si>
    <t>9101010504890013</t>
  </si>
  <si>
    <t>SOFYAN BUNDU MASI</t>
  </si>
  <si>
    <t>EXAVATOR E-10</t>
  </si>
  <si>
    <t>BP-1206260083B</t>
  </si>
  <si>
    <t>00/00EB/0612/280</t>
  </si>
  <si>
    <t>9101091801920001</t>
  </si>
  <si>
    <t>MUKHLIS ARRAHMAN</t>
  </si>
  <si>
    <t>DOZER K-3</t>
  </si>
  <si>
    <t>BP-1208010112B</t>
  </si>
  <si>
    <t>00/00EB/0812/289</t>
  </si>
  <si>
    <t>9116050807900001</t>
  </si>
  <si>
    <t>MARTONUS BANGUN</t>
  </si>
  <si>
    <t>BP-1203080051B</t>
  </si>
  <si>
    <t>00/00EB/0312/291</t>
  </si>
  <si>
    <t>7318041012700002</t>
  </si>
  <si>
    <t>YOHANIS PANENNEN</t>
  </si>
  <si>
    <t>BP-1107230008B</t>
  </si>
  <si>
    <t>00/00EB/0711/284</t>
  </si>
  <si>
    <t>9101060307850002</t>
  </si>
  <si>
    <t>AHMAD HARI ROLI</t>
  </si>
  <si>
    <t>EXAVATOR E-30</t>
  </si>
  <si>
    <t>BP-1511050231B</t>
  </si>
  <si>
    <t>00/00EB/1115/365</t>
  </si>
  <si>
    <t>9301062602920002</t>
  </si>
  <si>
    <t>JUVENTUS VICTORY PATRIS MANU</t>
  </si>
  <si>
    <t>EXAVATOR E-24</t>
  </si>
  <si>
    <t>BP-1501260116B</t>
  </si>
  <si>
    <t>00/00EB/0216/366</t>
  </si>
  <si>
    <t>6405111311920001</t>
  </si>
  <si>
    <t>CHANDRA RIADY</t>
  </si>
  <si>
    <t>BP-1710020829B</t>
  </si>
  <si>
    <t>00/00EB/1017/250</t>
  </si>
  <si>
    <t>9101062709870002</t>
  </si>
  <si>
    <t>BAMBANG EKO PURWADIANTORO</t>
  </si>
  <si>
    <t>BP-1410210493B</t>
  </si>
  <si>
    <t>00/00EB/1014/35</t>
  </si>
  <si>
    <t>9101060204720001</t>
  </si>
  <si>
    <t>MATHIAS TOTI</t>
  </si>
  <si>
    <t>BP-1410120476B</t>
  </si>
  <si>
    <t>00/00EB/1014/47</t>
  </si>
  <si>
    <t>6408150406850001</t>
  </si>
  <si>
    <t>HERMAN SERA</t>
  </si>
  <si>
    <t>DRIVER J-41</t>
  </si>
  <si>
    <t>LUTER MELOMANUK</t>
  </si>
  <si>
    <t>TANKI T-33</t>
  </si>
  <si>
    <t>BP-1412160066B</t>
  </si>
  <si>
    <t>00/00EB/1214/41</t>
  </si>
  <si>
    <t>9101193010850001</t>
  </si>
  <si>
    <t>BETA ARI WIBOWO</t>
  </si>
  <si>
    <t xml:space="preserve"> J-48</t>
  </si>
  <si>
    <t>BP-1409210467B</t>
  </si>
  <si>
    <t>00/00EB/0914/81</t>
  </si>
  <si>
    <t>9116052508870001</t>
  </si>
  <si>
    <t>MATIAS TUNTI</t>
  </si>
  <si>
    <t>BJ-001</t>
  </si>
  <si>
    <t>J-49</t>
  </si>
  <si>
    <t>BP-1607160427B</t>
  </si>
  <si>
    <t>00/00EB/0716/268</t>
  </si>
  <si>
    <t>9101012808900004</t>
  </si>
  <si>
    <t>INDRA SAPUTRA</t>
  </si>
  <si>
    <t>BP-1302040182B</t>
  </si>
  <si>
    <t>00/00EB/0213/296</t>
  </si>
  <si>
    <t>9116050808850001</t>
  </si>
  <si>
    <t>ANDRI KUSDIANA</t>
  </si>
  <si>
    <t>DRIVER CARGO D-38</t>
  </si>
  <si>
    <t>BP-2005042357B</t>
  </si>
  <si>
    <t>00/00EB/0520/966</t>
  </si>
  <si>
    <t>9101010209750002</t>
  </si>
  <si>
    <t>MISNO HAMADI</t>
  </si>
  <si>
    <t>BP-2001060658B</t>
  </si>
  <si>
    <t>00/00EB/0120/848</t>
  </si>
  <si>
    <t>9116012308800001</t>
  </si>
  <si>
    <t>ADRIANUS KLAU</t>
  </si>
  <si>
    <t>TANKI AIR T-33</t>
  </si>
  <si>
    <t>BP-2001060659B</t>
  </si>
  <si>
    <t>00/00EB/0120/849</t>
  </si>
  <si>
    <t>7326032002850002</t>
  </si>
  <si>
    <t>PERI BELO PANDUNG</t>
  </si>
  <si>
    <t>BP-1605110587</t>
  </si>
  <si>
    <t>00/00EB/0516/1024</t>
  </si>
  <si>
    <t>9109011105710008</t>
  </si>
  <si>
    <t>PRILA MEIDIANTO</t>
  </si>
  <si>
    <t>9116051504850002</t>
  </si>
  <si>
    <t>ARIS BINTARI</t>
  </si>
  <si>
    <t>9101010305770002</t>
  </si>
  <si>
    <t>SURATMAN</t>
  </si>
  <si>
    <t>00/00EB/0321/1182</t>
  </si>
  <si>
    <t>9101071511900002</t>
  </si>
  <si>
    <t>HERIYANTO</t>
  </si>
  <si>
    <t>SENIOR MANAGER</t>
  </si>
  <si>
    <t>BP-1603150334B</t>
  </si>
  <si>
    <t>9101091008720001</t>
  </si>
  <si>
    <t>BP-1705020678B</t>
  </si>
  <si>
    <t>00/00EB/0511/276</t>
  </si>
  <si>
    <t>9171020707910004</t>
  </si>
  <si>
    <t xml:space="preserve">RUJITO WINDYA MARDATHA </t>
  </si>
  <si>
    <t>KOKI</t>
  </si>
  <si>
    <t>BP-1111160001</t>
  </si>
  <si>
    <t>00/00EB/1111/1001</t>
  </si>
  <si>
    <t>3505144107750080</t>
  </si>
  <si>
    <t>LITBANG</t>
  </si>
  <si>
    <t>BP-1703060612B</t>
  </si>
  <si>
    <t>00/00EB/0317/185</t>
  </si>
  <si>
    <t>9116054505860002</t>
  </si>
  <si>
    <t>SARTONAH</t>
  </si>
  <si>
    <t>BP-1406030395B</t>
  </si>
  <si>
    <t>00/00EB/0614/208</t>
  </si>
  <si>
    <t>9106013101930001</t>
  </si>
  <si>
    <t>AGUSTINUS LAURENSIUS NONG ANI</t>
  </si>
  <si>
    <t>BP-2007132359B</t>
  </si>
  <si>
    <t>00/00EB/0720/1004</t>
  </si>
  <si>
    <t>9101096509000001</t>
  </si>
  <si>
    <t>TATIK SETYANINGSIH</t>
  </si>
  <si>
    <t>BP-1912160657B</t>
  </si>
  <si>
    <t>00/00EB/1219/829</t>
  </si>
  <si>
    <t>7371111004910007</t>
  </si>
  <si>
    <t>ISRAEL DELTA PABANGKE</t>
  </si>
  <si>
    <t>9101012712930002</t>
  </si>
  <si>
    <t>EMANUEL DESANTOS JUANG BAO</t>
  </si>
  <si>
    <t>9116056811880001</t>
  </si>
  <si>
    <t>RITA IRIANI</t>
  </si>
  <si>
    <t>PENJAGA GUDANG</t>
  </si>
  <si>
    <t>9117012306900002</t>
  </si>
  <si>
    <t>ACI</t>
  </si>
  <si>
    <t>9101094501010002</t>
  </si>
  <si>
    <t>KHARISMA MILADIA NUR</t>
  </si>
  <si>
    <t>PHT/LA</t>
  </si>
  <si>
    <t>BP-1303210199B</t>
  </si>
  <si>
    <t>00/00EB/0313/8</t>
  </si>
  <si>
    <t>9116051305930001</t>
  </si>
  <si>
    <t>MOHAMAD KAYONO</t>
  </si>
  <si>
    <t>UNIT KONTRAKTOR</t>
  </si>
  <si>
    <t>BP-1208060115B</t>
  </si>
  <si>
    <t>00/00EB/0812/273</t>
  </si>
  <si>
    <t>9101111504910001</t>
  </si>
  <si>
    <t>NANDUNG HARDIANTO</t>
  </si>
  <si>
    <t>LAND APLICATION</t>
  </si>
  <si>
    <t>ANGGOTA LA</t>
  </si>
  <si>
    <t>9101191203000001</t>
  </si>
  <si>
    <t>GANDHI HIDAYAT</t>
  </si>
  <si>
    <t>9116051602000001</t>
  </si>
  <si>
    <t>ILHAM FAUZI</t>
  </si>
  <si>
    <t>00/00EB/0120/868</t>
  </si>
  <si>
    <t>9101092111000001</t>
  </si>
  <si>
    <t>RYAN HIDAYAT</t>
  </si>
  <si>
    <t>00/00EB/0120/870</t>
  </si>
  <si>
    <t>9116052103010001</t>
  </si>
  <si>
    <t>WITANTO KORINDANU BONIAR</t>
  </si>
  <si>
    <t>BP-2001152035KB</t>
  </si>
  <si>
    <t>00/00EB/0120/877</t>
  </si>
  <si>
    <t>9101010211880004</t>
  </si>
  <si>
    <t>KRISTIANUS ADRIANUS KAWUTIROP</t>
  </si>
  <si>
    <t>00/00EB/0920/1028</t>
  </si>
  <si>
    <t>9101090703960001</t>
  </si>
  <si>
    <t>PAULUS SAWAL MAHUZE</t>
  </si>
  <si>
    <t>9101010301970004</t>
  </si>
  <si>
    <t>MORIS MAHUZE</t>
  </si>
  <si>
    <t>PHT</t>
  </si>
  <si>
    <t>ANGGOTA PHT</t>
  </si>
  <si>
    <t>00/00EB/0920/1042</t>
  </si>
  <si>
    <t>9101010707860005</t>
  </si>
  <si>
    <t>NURYANTO</t>
  </si>
  <si>
    <t>9101090706740001</t>
  </si>
  <si>
    <t>YULIANUS SAMKAKAI</t>
  </si>
  <si>
    <t>9101092404940003</t>
  </si>
  <si>
    <t>FLORENTINUS Y GEBZE</t>
  </si>
  <si>
    <t>GRADING BUAH</t>
  </si>
  <si>
    <t>9101092204960004</t>
  </si>
  <si>
    <t>HENDRIKUS SAMKAKAI</t>
  </si>
  <si>
    <t>00/00EB/0321/1174</t>
  </si>
  <si>
    <t>1218092107970001</t>
  </si>
  <si>
    <t>MHD RISKI HARIANSYAH</t>
  </si>
  <si>
    <t>00/00EB/0321/1175</t>
  </si>
  <si>
    <t>5310012403970002</t>
  </si>
  <si>
    <t>EMANUEL NGGO</t>
  </si>
  <si>
    <t>00/00EB/0321/1176</t>
  </si>
  <si>
    <t>9101012811910002</t>
  </si>
  <si>
    <t>NORBERTUS K KOWENEP</t>
  </si>
  <si>
    <t>00/00EB/0321/1177</t>
  </si>
  <si>
    <t>9116050109820001</t>
  </si>
  <si>
    <t>SUKRI</t>
  </si>
  <si>
    <t>00/00EB/0321/1178</t>
  </si>
  <si>
    <t>9101192803010001</t>
  </si>
  <si>
    <t>MOHAMAD BASIR</t>
  </si>
  <si>
    <t>00/00EB/0321/1180</t>
  </si>
  <si>
    <t>9101091311000001</t>
  </si>
  <si>
    <t>FAHRUL AHMADYANSYAH MANGI</t>
  </si>
  <si>
    <t>00/00EB/0321/1181</t>
  </si>
  <si>
    <t>9116050412010001</t>
  </si>
  <si>
    <t>LALU SUSILO WARDANA</t>
  </si>
  <si>
    <t>BP-1210310147B</t>
  </si>
  <si>
    <t>3471131311850002</t>
  </si>
  <si>
    <t>BRAHMATION RIKO SANTOSO</t>
  </si>
  <si>
    <t>BP-1208010108B</t>
  </si>
  <si>
    <t>00/00EB/0812/7</t>
  </si>
  <si>
    <t>9101102011910001</t>
  </si>
  <si>
    <t>PONANTO</t>
  </si>
  <si>
    <t>BP-1208010113B</t>
  </si>
  <si>
    <t>00/00EB/0812/12</t>
  </si>
  <si>
    <t>9116051601730001</t>
  </si>
  <si>
    <t>AGUS WAHID</t>
  </si>
  <si>
    <t>BP-1403210328B</t>
  </si>
  <si>
    <t>00/00EB/0314/15</t>
  </si>
  <si>
    <t>5815930904850069</t>
  </si>
  <si>
    <t>AGUSTINUS LEVEN</t>
  </si>
  <si>
    <t>CHEKER PANEN</t>
  </si>
  <si>
    <t>BP-1501210524B</t>
  </si>
  <si>
    <t>00/00EB/0115/16</t>
  </si>
  <si>
    <t>9101091806870001</t>
  </si>
  <si>
    <t>SASTRA UPANG</t>
  </si>
  <si>
    <t>BP-1501210522B</t>
  </si>
  <si>
    <t>00/00EB/0115/17</t>
  </si>
  <si>
    <t>9116050110920001</t>
  </si>
  <si>
    <t>DAMIANUS JEHAMAN</t>
  </si>
  <si>
    <t>BP-1407010406B</t>
  </si>
  <si>
    <t>00/00EB/0714/23</t>
  </si>
  <si>
    <t>9101010912860002</t>
  </si>
  <si>
    <t>DANIEL R MAMORIBO</t>
  </si>
  <si>
    <t>BP-1607150402B</t>
  </si>
  <si>
    <t>00/00EB/0716/128</t>
  </si>
  <si>
    <t>9116051506880001</t>
  </si>
  <si>
    <t>NUGROHO NOTO SUSANTO</t>
  </si>
  <si>
    <t>BP-1702230600B</t>
  </si>
  <si>
    <t>00/00EB/0217/189</t>
  </si>
  <si>
    <t>9171030303950004</t>
  </si>
  <si>
    <t>ANGGI ARDIANSYAH PUTRA</t>
  </si>
  <si>
    <t>BP-1407080407B</t>
  </si>
  <si>
    <t>00/00EB/0714/190</t>
  </si>
  <si>
    <t>9101095906960001</t>
  </si>
  <si>
    <t>ROSALINA MAHUZE</t>
  </si>
  <si>
    <t>BP-2007132360B</t>
  </si>
  <si>
    <t>00/00EB/0720/1005</t>
  </si>
  <si>
    <t>7318295911930001</t>
  </si>
  <si>
    <t>ELISABET LELE</t>
  </si>
  <si>
    <t>9101092807850002</t>
  </si>
  <si>
    <t>FLORIANUS SARWANDI</t>
  </si>
  <si>
    <t>BP-1709140805B</t>
  </si>
  <si>
    <t>00/00EB/0917/244</t>
  </si>
  <si>
    <t>9101013112900004</t>
  </si>
  <si>
    <t>FRANSISKUS X. FANGOHOI</t>
  </si>
  <si>
    <t>BP-1706200715B</t>
  </si>
  <si>
    <t>00/00EB/0617/219</t>
  </si>
  <si>
    <t>9101061212890001</t>
  </si>
  <si>
    <t>ARIS MAULANA</t>
  </si>
  <si>
    <t>BP-1506220175B</t>
  </si>
  <si>
    <t>00/00EB/0615/56</t>
  </si>
  <si>
    <t>9116052912860001</t>
  </si>
  <si>
    <t>DARIUS LAIDAT</t>
  </si>
  <si>
    <t>5307011404940006</t>
  </si>
  <si>
    <t>LAMBERTUS APRIYANUS RERI</t>
  </si>
  <si>
    <t>9201420409970001</t>
  </si>
  <si>
    <t>SERIANUS BRIA</t>
  </si>
  <si>
    <t>9101092701740001</t>
  </si>
  <si>
    <t>YOHANES BRIA</t>
  </si>
  <si>
    <t>00/00EB/1019/738</t>
  </si>
  <si>
    <t>7306091509850002</t>
  </si>
  <si>
    <t>BAHA</t>
  </si>
  <si>
    <t>BONEVASIUS REE</t>
  </si>
  <si>
    <t>00/00EB/1019/740</t>
  </si>
  <si>
    <t>5302151701780001</t>
  </si>
  <si>
    <t>DANIEL BANI</t>
  </si>
  <si>
    <t>00/00EB/1019/743</t>
  </si>
  <si>
    <t>5304100107870046</t>
  </si>
  <si>
    <t>ROBIANTO SERAN</t>
  </si>
  <si>
    <t>00/00EB/1019/745</t>
  </si>
  <si>
    <t>5304150504940001</t>
  </si>
  <si>
    <t>PRIMUS APRIANTO BRIA</t>
  </si>
  <si>
    <t>00/00EB/1019/747</t>
  </si>
  <si>
    <t>5302060302940003</t>
  </si>
  <si>
    <t>TONCI EFENDI KASE</t>
  </si>
  <si>
    <t>00/00EB/1019/805</t>
  </si>
  <si>
    <t>9116051408810062</t>
  </si>
  <si>
    <t>Dg. Kulle</t>
  </si>
  <si>
    <t>NURDIN</t>
  </si>
  <si>
    <t>BP-1911181794KB</t>
  </si>
  <si>
    <t>00/00EB/1119/818</t>
  </si>
  <si>
    <t>7306140306800001</t>
  </si>
  <si>
    <t>JAMALUDDIN</t>
  </si>
  <si>
    <t>BP-1911181795KB</t>
  </si>
  <si>
    <t>00/00EB/1119/819</t>
  </si>
  <si>
    <t>7306050107700090</t>
  </si>
  <si>
    <t>BP-1912121983KB</t>
  </si>
  <si>
    <t>00/00EB/1219/840</t>
  </si>
  <si>
    <t>7306171505950001</t>
  </si>
  <si>
    <t>SUARDI</t>
  </si>
  <si>
    <t>BP-2003022363KB</t>
  </si>
  <si>
    <t>00/00EB/0320/942</t>
  </si>
  <si>
    <t>7304102104820002</t>
  </si>
  <si>
    <t>MUKSIN DG NOMPO</t>
  </si>
  <si>
    <t>BP-2008012367KB</t>
  </si>
  <si>
    <t>00/00EB/0820/1015</t>
  </si>
  <si>
    <t>ADG TAWANG</t>
  </si>
  <si>
    <t>BP-2008012369KB</t>
  </si>
  <si>
    <t>00/00EB/0820/1017</t>
  </si>
  <si>
    <t>ENDI MANAO</t>
  </si>
  <si>
    <t>00/00EB/0920/1032</t>
  </si>
  <si>
    <t>9101012505890004</t>
  </si>
  <si>
    <t>SUROTO</t>
  </si>
  <si>
    <t>ABDUL HARIS</t>
  </si>
  <si>
    <t>9116052404880002</t>
  </si>
  <si>
    <t>SUSISWO</t>
  </si>
  <si>
    <t>5315031306980005</t>
  </si>
  <si>
    <t>KAMILUS SUHARDI</t>
  </si>
  <si>
    <t>00/00EB/0321/1184</t>
  </si>
  <si>
    <t>9101113103020001</t>
  </si>
  <si>
    <t>DEDY ANJAR FRISALDY</t>
  </si>
  <si>
    <t>00/00EB/0319/383</t>
  </si>
  <si>
    <t>9101062908710001</t>
  </si>
  <si>
    <t>SOLIKIN</t>
  </si>
  <si>
    <t>00/00EB/0319/371</t>
  </si>
  <si>
    <t>3527022503880001</t>
  </si>
  <si>
    <t>MOH. EFENDI</t>
  </si>
  <si>
    <t>BP-1903051410KB</t>
  </si>
  <si>
    <t>00/00EB/0319/396</t>
  </si>
  <si>
    <t>9101090909880002</t>
  </si>
  <si>
    <t>SIPRIANUS BENU</t>
  </si>
  <si>
    <t>BP-1106030005B</t>
  </si>
  <si>
    <t>00/00EB/0611/367</t>
  </si>
  <si>
    <t>9101050107910017</t>
  </si>
  <si>
    <t>IMAM SYAFI'I</t>
  </si>
  <si>
    <t>BP-1408140035B</t>
  </si>
  <si>
    <t>00/00EB/0814/31</t>
  </si>
  <si>
    <t>9116056604910001</t>
  </si>
  <si>
    <t>BERTHA DETHAN</t>
  </si>
  <si>
    <t>BP-2007132370B</t>
  </si>
  <si>
    <t>00/00EB/0720/1002</t>
  </si>
  <si>
    <t>9101115503920005</t>
  </si>
  <si>
    <t>UCI RAHMADHANI</t>
  </si>
  <si>
    <t>BP-1506220177B</t>
  </si>
  <si>
    <t>00/00EB/0615/57</t>
  </si>
  <si>
    <t>1801051707910003</t>
  </si>
  <si>
    <t>SUTRISNO</t>
  </si>
  <si>
    <t>BP-1606140382B</t>
  </si>
  <si>
    <t>00/00EB/0616/106</t>
  </si>
  <si>
    <t>9116011706930002</t>
  </si>
  <si>
    <t>OBET NEGO REHE</t>
  </si>
  <si>
    <t>BP-1607150400B</t>
  </si>
  <si>
    <t>00/00EB/0716/149</t>
  </si>
  <si>
    <t>9101060808900001</t>
  </si>
  <si>
    <t>MOHAMAD ISKAK</t>
  </si>
  <si>
    <t>BP-1701100559B</t>
  </si>
  <si>
    <t>00/00EB/0117/158</t>
  </si>
  <si>
    <t>9116152801900001</t>
  </si>
  <si>
    <t>FERY KUROP</t>
  </si>
  <si>
    <t>BP-1709140807B</t>
  </si>
  <si>
    <t>00/00EB/0917/246</t>
  </si>
  <si>
    <t>5206060711940001</t>
  </si>
  <si>
    <t>AMIRUDIANSYAH</t>
  </si>
  <si>
    <t>J-52 DIVISI 2</t>
  </si>
  <si>
    <t>BP-1710020827B</t>
  </si>
  <si>
    <t>00/00EB/1017/248</t>
  </si>
  <si>
    <t>9101090910950001</t>
  </si>
  <si>
    <t>AGUNG WICAKSONO</t>
  </si>
  <si>
    <t>CARGO D-58 DIVISI 2</t>
  </si>
  <si>
    <t>BP-1803070906KB</t>
  </si>
  <si>
    <t>00/00EB/0318/300</t>
  </si>
  <si>
    <t>5306102905760001</t>
  </si>
  <si>
    <t>HENDRIKUS MOCE DA COSTA</t>
  </si>
  <si>
    <t>BP-1803230908B</t>
  </si>
  <si>
    <t>00/00EB/0318/302</t>
  </si>
  <si>
    <t>5319062708880002</t>
  </si>
  <si>
    <t>ROBERTUS TEO</t>
  </si>
  <si>
    <t>00/00EB/0920/1038</t>
  </si>
  <si>
    <t>9101010507870014</t>
  </si>
  <si>
    <t>CATUR DIDIT YULIANTO</t>
  </si>
  <si>
    <t>8103090504880001</t>
  </si>
  <si>
    <t>ARNOL NIFMASKOSU</t>
  </si>
  <si>
    <t>BP-1905021524KB</t>
  </si>
  <si>
    <t>00/00EB/0519/469</t>
  </si>
  <si>
    <t>5319070707841001</t>
  </si>
  <si>
    <t>ARDIANUS DERMIN</t>
  </si>
  <si>
    <t>BP-1905021527KB</t>
  </si>
  <si>
    <t>00/00EB/0519/472</t>
  </si>
  <si>
    <t>5319010107750028</t>
  </si>
  <si>
    <t>MARSEL JEMURU</t>
  </si>
  <si>
    <t>5319061308810001</t>
  </si>
  <si>
    <t>BERTOLOMEUS JUMA</t>
  </si>
  <si>
    <t>5319011505950002</t>
  </si>
  <si>
    <t>BONIFASIUS ONGKO</t>
  </si>
  <si>
    <t>9101091105990001</t>
  </si>
  <si>
    <t>INDRA UMBUKAROWI</t>
  </si>
  <si>
    <t>9101091701010001</t>
  </si>
  <si>
    <t>RIAN ABDUL ROHIM</t>
  </si>
  <si>
    <t>5304182103970001</t>
  </si>
  <si>
    <t>NOVIANUS NELSON BAU</t>
  </si>
  <si>
    <t>00/00EB/0613/111</t>
  </si>
  <si>
    <t>9116051904900001</t>
  </si>
  <si>
    <t>ALI GOFUR</t>
  </si>
  <si>
    <t>7326010109990002</t>
  </si>
  <si>
    <t>DWIKI DARMAWAN</t>
  </si>
  <si>
    <t>5319051909740002</t>
  </si>
  <si>
    <t>ROMANUS SANGU</t>
  </si>
  <si>
    <t>00/00EB/0819/667</t>
  </si>
  <si>
    <t>9101092004950001</t>
  </si>
  <si>
    <t>MARIANUS TENO</t>
  </si>
  <si>
    <t>BP-1908121745KB</t>
  </si>
  <si>
    <t>00/00EB/0819/669</t>
  </si>
  <si>
    <t>5306081910940002</t>
  </si>
  <si>
    <t>MARTINUS PATTY</t>
  </si>
  <si>
    <t>7304011209880001</t>
  </si>
  <si>
    <t>MUHAMMAD MUCHLIS</t>
  </si>
  <si>
    <t>00/00EB/1119/793</t>
  </si>
  <si>
    <t>5319012405960003</t>
  </si>
  <si>
    <t>00/00EB/1119/796</t>
  </si>
  <si>
    <t>7306140106750001</t>
  </si>
  <si>
    <t>KALEPU</t>
  </si>
  <si>
    <t>BAKRI</t>
  </si>
  <si>
    <t>9109092712910001</t>
  </si>
  <si>
    <t>DEDI DALYANTO</t>
  </si>
  <si>
    <t>BP-2002012371KB</t>
  </si>
  <si>
    <t>00/00EB/0220/884</t>
  </si>
  <si>
    <t>5202050107950348</t>
  </si>
  <si>
    <t>LALU M. TAWALLI ISLAM</t>
  </si>
  <si>
    <t>BP-2002012374KB</t>
  </si>
  <si>
    <t>00/00EB/0220/887</t>
  </si>
  <si>
    <t>5319062708910003</t>
  </si>
  <si>
    <t>SERVOLUS ADI</t>
  </si>
  <si>
    <t>5307070107910033</t>
  </si>
  <si>
    <t>MATHEUS NONCE</t>
  </si>
  <si>
    <t>BP-2002202378KB</t>
  </si>
  <si>
    <t>00/00EB/0220/894</t>
  </si>
  <si>
    <t>7306172606010001</t>
  </si>
  <si>
    <t>NURADI</t>
  </si>
  <si>
    <t>BP-2002202379KB</t>
  </si>
  <si>
    <t>00/00EB/0220/895</t>
  </si>
  <si>
    <t>5319062005830001</t>
  </si>
  <si>
    <t>IGNASIUS FERI</t>
  </si>
  <si>
    <t>BP-2003162380KB</t>
  </si>
  <si>
    <t>00/00EB/0320/960</t>
  </si>
  <si>
    <t>7306140310800001</t>
  </si>
  <si>
    <t>RATE</t>
  </si>
  <si>
    <t>BP-2005112383KB</t>
  </si>
  <si>
    <t>00/00EB/0520/969</t>
  </si>
  <si>
    <t>9101090108780002</t>
  </si>
  <si>
    <t>YOHANES ADOL</t>
  </si>
  <si>
    <t>BP-2005112385KB</t>
  </si>
  <si>
    <t>00/00EB/0520/971</t>
  </si>
  <si>
    <t>7306170401790002</t>
  </si>
  <si>
    <t>MUHAMMAD R</t>
  </si>
  <si>
    <t>BP-2007012389KB</t>
  </si>
  <si>
    <t>00/00EB/0720/1009</t>
  </si>
  <si>
    <t>HILARIUS MAJAS</t>
  </si>
  <si>
    <t>BP-2007012390KB</t>
  </si>
  <si>
    <t>00/00EB/0720/1010</t>
  </si>
  <si>
    <t>MUHAMAT GHOFURUR ROHIM</t>
  </si>
  <si>
    <t>BP-2008012392KB</t>
  </si>
  <si>
    <t>00/00EB/0820/1019</t>
  </si>
  <si>
    <t>AGUNG WIJAYA</t>
  </si>
  <si>
    <t>BP-2008012393KB</t>
  </si>
  <si>
    <t>BP-2008012394KB</t>
  </si>
  <si>
    <t>FENSI JEHAMAN</t>
  </si>
  <si>
    <t>00/00EB/1020/1047</t>
  </si>
  <si>
    <t>5310111404840002</t>
  </si>
  <si>
    <t>AGUSTINUS LEPU</t>
  </si>
  <si>
    <t>00/00EB/1020/1048</t>
  </si>
  <si>
    <t>5310150810850001</t>
  </si>
  <si>
    <t>LORENSIUS SEGAR</t>
  </si>
  <si>
    <t>00/00EB/1020/1049</t>
  </si>
  <si>
    <t>5319062807890001</t>
  </si>
  <si>
    <t>FREDERIKUS JULMAN</t>
  </si>
  <si>
    <t>9207011209850004</t>
  </si>
  <si>
    <t>HAMZAH</t>
  </si>
  <si>
    <t>5310151606770001</t>
  </si>
  <si>
    <t>VINSENSIUS NATUNG</t>
  </si>
  <si>
    <t>7306140508880001</t>
  </si>
  <si>
    <t>ABD RAHMAT</t>
  </si>
  <si>
    <t>3601351610940002</t>
  </si>
  <si>
    <t>SUDARTO</t>
  </si>
  <si>
    <t>00/00EB/0920/1027</t>
  </si>
  <si>
    <t>9101010810990004</t>
  </si>
  <si>
    <t>YOHANES EDISON R. HENUK</t>
  </si>
  <si>
    <t>DIVISI 2 ESTATE B</t>
  </si>
  <si>
    <t>9101094902840002</t>
  </si>
  <si>
    <t>BLANDIA KAIZE</t>
  </si>
  <si>
    <t>9101096012650001</t>
  </si>
  <si>
    <t>SUDARNI</t>
  </si>
  <si>
    <t>BP-1308230251B</t>
  </si>
  <si>
    <t>9116050912850002</t>
  </si>
  <si>
    <t>BAMBANG WINARTO</t>
  </si>
  <si>
    <t>BP-1303160192B</t>
  </si>
  <si>
    <t>00/00EB/0313/20</t>
  </si>
  <si>
    <t>9116053007820002</t>
  </si>
  <si>
    <t>YATIN RIYADI</t>
  </si>
  <si>
    <t>BP-1410210491B</t>
  </si>
  <si>
    <t>00/00EB/1014/148</t>
  </si>
  <si>
    <t>9101010812920002</t>
  </si>
  <si>
    <t>NANO IRIANTO</t>
  </si>
  <si>
    <t>BP-1501210083B</t>
  </si>
  <si>
    <t>00/00EB/0115/150</t>
  </si>
  <si>
    <t>9101091003750001</t>
  </si>
  <si>
    <t>BP-1507280194B</t>
  </si>
  <si>
    <t>00/00EB/0715/63</t>
  </si>
  <si>
    <t>9116050911870002</t>
  </si>
  <si>
    <t>NEPA RENSINI</t>
  </si>
  <si>
    <t>BP-1605020363B</t>
  </si>
  <si>
    <t>00/00EB/0516/96</t>
  </si>
  <si>
    <t>7602082204950003</t>
  </si>
  <si>
    <t>ADLINUS SIMON</t>
  </si>
  <si>
    <t>BP-1605230370B</t>
  </si>
  <si>
    <t>00/00EB/0516/100</t>
  </si>
  <si>
    <t>9101021411910001</t>
  </si>
  <si>
    <t>DAVID JAMES MAHUZE</t>
  </si>
  <si>
    <t>BP-1607260434B</t>
  </si>
  <si>
    <t>00/00EB/0716/152</t>
  </si>
  <si>
    <t>9116051710860001</t>
  </si>
  <si>
    <t>SUPRIYADI</t>
  </si>
  <si>
    <t>CARGO D-48 DIVISI 3</t>
  </si>
  <si>
    <t>BP-1612020527B</t>
  </si>
  <si>
    <t>00/00EB/1116/142</t>
  </si>
  <si>
    <t>9171011007720005</t>
  </si>
  <si>
    <t>ISAIAS NGORANUBUN</t>
  </si>
  <si>
    <t>BP-1701100558B</t>
  </si>
  <si>
    <t>00/00EB/0117/157</t>
  </si>
  <si>
    <t>9101022301960001</t>
  </si>
  <si>
    <t>IMAM BASUKI</t>
  </si>
  <si>
    <t>BP-1701100566B</t>
  </si>
  <si>
    <t>00/00EB/0117/165</t>
  </si>
  <si>
    <t>9101010109860002</t>
  </si>
  <si>
    <t>YOHANES YERISTOUW</t>
  </si>
  <si>
    <t>BP-1701100567B</t>
  </si>
  <si>
    <t>00/00EB/0117/167</t>
  </si>
  <si>
    <t>5310030212890001</t>
  </si>
  <si>
    <t>EDUARDUS SUMARDIN</t>
  </si>
  <si>
    <t>BP-1701100569B</t>
  </si>
  <si>
    <t>00/00EB/0117/169</t>
  </si>
  <si>
    <t>9116052809900002</t>
  </si>
  <si>
    <t>SAIFULLAH</t>
  </si>
  <si>
    <t>BP-1701100570B</t>
  </si>
  <si>
    <t>00/00EB/0117/170</t>
  </si>
  <si>
    <t>9116051207910002</t>
  </si>
  <si>
    <t>MARIUS MOSES NGORANUBUN</t>
  </si>
  <si>
    <t>J-53 DIVISI 3</t>
  </si>
  <si>
    <t>BP-1710020828B</t>
  </si>
  <si>
    <t>00/00EB/1017/249</t>
  </si>
  <si>
    <t>9101010407910007</t>
  </si>
  <si>
    <t>SAIRUN</t>
  </si>
  <si>
    <t>BP-1711030847B</t>
  </si>
  <si>
    <t>00/00EB/1117/257</t>
  </si>
  <si>
    <t>1406130703920001</t>
  </si>
  <si>
    <t>FRENGKY SIRAIT</t>
  </si>
  <si>
    <t>BP-1601300320B</t>
  </si>
  <si>
    <t>00/00EB/0116/278</t>
  </si>
  <si>
    <t>9101011602860005</t>
  </si>
  <si>
    <t>TIMOTIUS EGHO</t>
  </si>
  <si>
    <t>5304104606790001</t>
  </si>
  <si>
    <t>KRISTINA HOAR</t>
  </si>
  <si>
    <t>2011020107730001</t>
  </si>
  <si>
    <t>HERMAN SERAN KAUMANEK</t>
  </si>
  <si>
    <t>BP-1905021541KB</t>
  </si>
  <si>
    <t>9101091011000001</t>
  </si>
  <si>
    <t>9116051012790001</t>
  </si>
  <si>
    <t>WILHELMUS WERU</t>
  </si>
  <si>
    <t>9116052208770001</t>
  </si>
  <si>
    <t>H.LALU AHMAD LUTFI MAULANA</t>
  </si>
  <si>
    <t>5304080107760012</t>
  </si>
  <si>
    <t>AGUSTINUS SERAN</t>
  </si>
  <si>
    <t>6301020504830003</t>
  </si>
  <si>
    <t>YOHANIS LIKI</t>
  </si>
  <si>
    <t>5303160101750001</t>
  </si>
  <si>
    <t>MOSES GOMES</t>
  </si>
  <si>
    <t>5304213012740002</t>
  </si>
  <si>
    <t>PAULUS KLAU</t>
  </si>
  <si>
    <t>5304151102640001</t>
  </si>
  <si>
    <t>SIPRIANUS BERE</t>
  </si>
  <si>
    <t>BP-1905021552KB</t>
  </si>
  <si>
    <t>00/00EB/0519/497</t>
  </si>
  <si>
    <t>5304211506710001</t>
  </si>
  <si>
    <t>STEFANUS ATI</t>
  </si>
  <si>
    <t>6210060504750001</t>
  </si>
  <si>
    <t>FREDERIKUS ATOK</t>
  </si>
  <si>
    <t>5304102808910001</t>
  </si>
  <si>
    <t>5304102006820001</t>
  </si>
  <si>
    <t>YOHANES KLAU 01</t>
  </si>
  <si>
    <t>9101090908700001</t>
  </si>
  <si>
    <t>YOHANES KLAU 02</t>
  </si>
  <si>
    <t>BP-1905021562KB</t>
  </si>
  <si>
    <t>5304210409890001</t>
  </si>
  <si>
    <t>SEBASTIANUS MORUK</t>
  </si>
  <si>
    <t>9101091903880001</t>
  </si>
  <si>
    <t>DEKI TAUBENU</t>
  </si>
  <si>
    <t>5304102801790002</t>
  </si>
  <si>
    <t>HILARIUS TAE</t>
  </si>
  <si>
    <t>5302162801910003</t>
  </si>
  <si>
    <t>YANRI KABU</t>
  </si>
  <si>
    <t>5304103112800004</t>
  </si>
  <si>
    <t>MARIANUS LUAN</t>
  </si>
  <si>
    <t>9101060511990001</t>
  </si>
  <si>
    <t>ALI SUSANTO</t>
  </si>
  <si>
    <t>00/00EB/0819/663</t>
  </si>
  <si>
    <t>9116050409850003</t>
  </si>
  <si>
    <t>GERGORIUS KALAU</t>
  </si>
  <si>
    <t>00/00EB/0819/664</t>
  </si>
  <si>
    <t>5315042810821001</t>
  </si>
  <si>
    <t>ROBERTUS RABUN</t>
  </si>
  <si>
    <t>00/00EB/0819/665</t>
  </si>
  <si>
    <t>9116052409750002</t>
  </si>
  <si>
    <t>FRANSISKUS TAHU KLAU</t>
  </si>
  <si>
    <t>00/00EB/1019/761</t>
  </si>
  <si>
    <t>5304073112860003</t>
  </si>
  <si>
    <t>MARTEN NAHAK</t>
  </si>
  <si>
    <t>00/00EB/1019/762</t>
  </si>
  <si>
    <t>9101060701970001</t>
  </si>
  <si>
    <t>LAURENSIUS RENSI</t>
  </si>
  <si>
    <t>00/00EB/1119/816</t>
  </si>
  <si>
    <t>5302201701000001</t>
  </si>
  <si>
    <t>JENTO NATTI</t>
  </si>
  <si>
    <t>BP-1912121989KB</t>
  </si>
  <si>
    <t>00/00EB/1219/842</t>
  </si>
  <si>
    <t>7303011404730001</t>
  </si>
  <si>
    <t>JABALA</t>
  </si>
  <si>
    <t>BP-2001132037KB</t>
  </si>
  <si>
    <t>00/00EB/0120/850</t>
  </si>
  <si>
    <t>5304132209920001</t>
  </si>
  <si>
    <t>KAITANUS LELAS</t>
  </si>
  <si>
    <t>BP-2001132038KB</t>
  </si>
  <si>
    <t>00/00EB/0120/851</t>
  </si>
  <si>
    <t>7306030306800002</t>
  </si>
  <si>
    <t>BP-2001132041KB</t>
  </si>
  <si>
    <t>00/00EB/0120/854</t>
  </si>
  <si>
    <t>5203090203990003</t>
  </si>
  <si>
    <t>AMRULLAH</t>
  </si>
  <si>
    <t>BP-2001142047KB</t>
  </si>
  <si>
    <t>00/00EB/0120/860</t>
  </si>
  <si>
    <t>9101013008890001</t>
  </si>
  <si>
    <t>IRVAN ADI Y. NITBANI</t>
  </si>
  <si>
    <t>BP-2002012395KB</t>
  </si>
  <si>
    <t>00/00EB/0220/882</t>
  </si>
  <si>
    <t>5304131012800001</t>
  </si>
  <si>
    <t>LEONARDUS ULU</t>
  </si>
  <si>
    <t>BP-2002042397KB</t>
  </si>
  <si>
    <t>00/00EB/0220/890</t>
  </si>
  <si>
    <t>9116050112750002</t>
  </si>
  <si>
    <t>DAVID UMBU</t>
  </si>
  <si>
    <t>BP-2003022398KB</t>
  </si>
  <si>
    <t>00/00EB/0320/934</t>
  </si>
  <si>
    <t>9101013112700020</t>
  </si>
  <si>
    <t>LUKAS ANDEN</t>
  </si>
  <si>
    <t>00/00EB/0218/298</t>
  </si>
  <si>
    <t>3527021808960002</t>
  </si>
  <si>
    <t>MOH. IKBAL</t>
  </si>
  <si>
    <t>00/00EB/1020/1050</t>
  </si>
  <si>
    <t>9117040112970001</t>
  </si>
  <si>
    <t>ANICETUS ESAU OSSOR</t>
  </si>
  <si>
    <t>00/00EB/1020/1051</t>
  </si>
  <si>
    <t>5304140607980001</t>
  </si>
  <si>
    <t xml:space="preserve">YERILIUS UN MANEK </t>
  </si>
  <si>
    <t>5304020901890001</t>
  </si>
  <si>
    <t>YOHANIS FUIN</t>
  </si>
  <si>
    <t>00/00EB/1220/1063</t>
  </si>
  <si>
    <t>5202040107950433</t>
  </si>
  <si>
    <t>TONI JAYADI</t>
  </si>
  <si>
    <t>00/00EB/1220/1064</t>
  </si>
  <si>
    <t>7306091304800001</t>
  </si>
  <si>
    <t>ROMO DG JALLING</t>
  </si>
  <si>
    <t>5310016507884501</t>
  </si>
  <si>
    <t>EMILIATI JENIUT</t>
  </si>
  <si>
    <t>5304163108860001</t>
  </si>
  <si>
    <t>VICTORIUS KLAU</t>
  </si>
  <si>
    <t>5302202604960001</t>
  </si>
  <si>
    <t>AMOS OLLO</t>
  </si>
  <si>
    <t>5202040107890511</t>
  </si>
  <si>
    <t>9201051308860002</t>
  </si>
  <si>
    <t>LUKARDUS KALUNGGUI</t>
  </si>
  <si>
    <t>5301181511860004</t>
  </si>
  <si>
    <t>NERIKSON BANI</t>
  </si>
  <si>
    <t>5303131207850001</t>
  </si>
  <si>
    <t>EDIBIUS KEFI</t>
  </si>
  <si>
    <t>TOMPO</t>
  </si>
  <si>
    <t>BP-1403190325B</t>
  </si>
  <si>
    <t>00/00EB/0314/14</t>
  </si>
  <si>
    <t>9116050112870001</t>
  </si>
  <si>
    <t>SUSANTO</t>
  </si>
  <si>
    <t>CARGO D-35 DIVISI 4</t>
  </si>
  <si>
    <t>BP-1403100320B</t>
  </si>
  <si>
    <t>00/00EB/0314/45</t>
  </si>
  <si>
    <t>5203141209750002</t>
  </si>
  <si>
    <t>BP-1507280195B</t>
  </si>
  <si>
    <t>00/00EB/0715/64</t>
  </si>
  <si>
    <t>9101091907860001</t>
  </si>
  <si>
    <t>TEGUH MAHMUDI</t>
  </si>
  <si>
    <t>BP-1602210300B</t>
  </si>
  <si>
    <t>00/00EB/0216/86</t>
  </si>
  <si>
    <t>9101091002930001</t>
  </si>
  <si>
    <t>RARA LIWA KEMONISKA BIYANDA</t>
  </si>
  <si>
    <t>BP-1602120284B</t>
  </si>
  <si>
    <t>00/00EB/0216/78</t>
  </si>
  <si>
    <t>9101095010950002</t>
  </si>
  <si>
    <t>INTAN TRIYANA</t>
  </si>
  <si>
    <t>BP-1606220392B</t>
  </si>
  <si>
    <t>00/00EB/0616/115</t>
  </si>
  <si>
    <t>5315033007950008</t>
  </si>
  <si>
    <t>PETRUS LAGUR</t>
  </si>
  <si>
    <t>BP-1607130397B</t>
  </si>
  <si>
    <t>00/00EB/0716/125</t>
  </si>
  <si>
    <t>9011120906850002</t>
  </si>
  <si>
    <t>ROBERTUS BALAGAIZE</t>
  </si>
  <si>
    <t>BP-1607130399B</t>
  </si>
  <si>
    <t>00/00EB/0716/126</t>
  </si>
  <si>
    <t>5307010302920001</t>
  </si>
  <si>
    <t>THOMAS TRISNO SO</t>
  </si>
  <si>
    <t>BP-1607260432B</t>
  </si>
  <si>
    <t>00/00EB/0716/118</t>
  </si>
  <si>
    <t>5208010203950002</t>
  </si>
  <si>
    <t>FAUZUL ADI PUTRA</t>
  </si>
  <si>
    <t>BP-1610210503B</t>
  </si>
  <si>
    <t>00/00EB/1016/136</t>
  </si>
  <si>
    <t>9116056707910001</t>
  </si>
  <si>
    <t>DWI ANDINI</t>
  </si>
  <si>
    <t>BP-1912160656B</t>
  </si>
  <si>
    <t>00/00EB/1219/830</t>
  </si>
  <si>
    <t>7326084806000001</t>
  </si>
  <si>
    <t>RABITA MADEN</t>
  </si>
  <si>
    <t>BP-1701100561B</t>
  </si>
  <si>
    <t>00/00EB/0117/160</t>
  </si>
  <si>
    <t>5315032108800002</t>
  </si>
  <si>
    <t>YOHANES KASMAN</t>
  </si>
  <si>
    <t>BP-1406260403B</t>
  </si>
  <si>
    <t>00/00EB/0614/362</t>
  </si>
  <si>
    <t>9116052208700001</t>
  </si>
  <si>
    <t>MARTINUS E. PUSUNG</t>
  </si>
  <si>
    <t>5315030607980001</t>
  </si>
  <si>
    <t>ARSIANUS AGUNG</t>
  </si>
  <si>
    <t>5205032001900001</t>
  </si>
  <si>
    <t>DANDI</t>
  </si>
  <si>
    <t>BP-2005092401KB</t>
  </si>
  <si>
    <t>00/00EB/0520/967</t>
  </si>
  <si>
    <t>7326050505980001</t>
  </si>
  <si>
    <t>PERDIANTO LOLO TODING</t>
  </si>
  <si>
    <t>00/00EB/0619/555</t>
  </si>
  <si>
    <t>7310091908750002</t>
  </si>
  <si>
    <t>M.TAHIR</t>
  </si>
  <si>
    <t>5205032506900004</t>
  </si>
  <si>
    <t>5301111301990001</t>
  </si>
  <si>
    <t>YEHESKIAL SONBAI</t>
  </si>
  <si>
    <t>BP-1907011798KB</t>
  </si>
  <si>
    <t>9101090112990002</t>
  </si>
  <si>
    <t>JEMRIS LEOB</t>
  </si>
  <si>
    <t>BP-1907011799KB</t>
  </si>
  <si>
    <t>5302032612980001</t>
  </si>
  <si>
    <t>DOMINGGUS KASE</t>
  </si>
  <si>
    <t>5315032507840004</t>
  </si>
  <si>
    <t>LORENSIUS JANDU</t>
  </si>
  <si>
    <t>BP-1907011816KB</t>
  </si>
  <si>
    <t>9101090107850008</t>
  </si>
  <si>
    <t>BAHAR</t>
  </si>
  <si>
    <t>9101092404790001</t>
  </si>
  <si>
    <t>JEMI DR TAPATAB</t>
  </si>
  <si>
    <t>5302030601010001</t>
  </si>
  <si>
    <t>YOKSAN TAFUY</t>
  </si>
  <si>
    <t>5302313101830001</t>
  </si>
  <si>
    <t>FENUEL KONAY</t>
  </si>
  <si>
    <t>BP-1907011841KB</t>
  </si>
  <si>
    <t>9101090307750001</t>
  </si>
  <si>
    <t>MANAI BIN PALLAKI</t>
  </si>
  <si>
    <t>BP-1907011842KB</t>
  </si>
  <si>
    <t>5302312206700001</t>
  </si>
  <si>
    <t>YOHANIS  OLLO</t>
  </si>
  <si>
    <t>BP-1907011843KB</t>
  </si>
  <si>
    <t>5302031303010002</t>
  </si>
  <si>
    <t>MARLON SUNBANU</t>
  </si>
  <si>
    <t>5302030402950001</t>
  </si>
  <si>
    <t>FERDI MNUNE</t>
  </si>
  <si>
    <t>9101092702870001</t>
  </si>
  <si>
    <t>PETRUS KONAI</t>
  </si>
  <si>
    <t>BP-1907011851KB</t>
  </si>
  <si>
    <t>5302310806880001</t>
  </si>
  <si>
    <t>JONI FERDINATUS BAUN</t>
  </si>
  <si>
    <t>9116050510760002</t>
  </si>
  <si>
    <t>AMIN YUSUF</t>
  </si>
  <si>
    <t>00/00EB/1119/775</t>
  </si>
  <si>
    <t>9109030506890001</t>
  </si>
  <si>
    <t>STEVEN AMANE</t>
  </si>
  <si>
    <t>00/00EB/1119/781</t>
  </si>
  <si>
    <t>5302241507850001</t>
  </si>
  <si>
    <t>YULIUS NEOLAKA</t>
  </si>
  <si>
    <t>00/00EB/1119/784</t>
  </si>
  <si>
    <t>9101090306970001</t>
  </si>
  <si>
    <t>JEMBRIS SUNBANU</t>
  </si>
  <si>
    <t>00/00EB/1119/785</t>
  </si>
  <si>
    <t>5302031611930003</t>
  </si>
  <si>
    <t>OKTOFIANUS BOOK SERAN</t>
  </si>
  <si>
    <t>00/00EB/1119/789</t>
  </si>
  <si>
    <t>9101090206870001</t>
  </si>
  <si>
    <t>NIKOLAUS ULUNG</t>
  </si>
  <si>
    <t>BP-2001030661B</t>
  </si>
  <si>
    <t>00/00EB/0120/847</t>
  </si>
  <si>
    <t>9101010906950002</t>
  </si>
  <si>
    <t>ANDREAS FERNANDO KOBAN</t>
  </si>
  <si>
    <t>BP-2001132049KB</t>
  </si>
  <si>
    <t>00/00EB/0120/862</t>
  </si>
  <si>
    <t>5301120207870001</t>
  </si>
  <si>
    <t>IBRAHIM NATBAIS</t>
  </si>
  <si>
    <t>BP-2003022402KB</t>
  </si>
  <si>
    <t>00/00EB/0320/935</t>
  </si>
  <si>
    <t>9116011403830003</t>
  </si>
  <si>
    <t>FATLY PALANDENG</t>
  </si>
  <si>
    <t>BP-2003022404KB</t>
  </si>
  <si>
    <t>00/00EB/0320/937</t>
  </si>
  <si>
    <t>9101090205870001</t>
  </si>
  <si>
    <t>ALFRENT OLIN</t>
  </si>
  <si>
    <t>BP-2003022405KB</t>
  </si>
  <si>
    <t>00/00EB/0320/939</t>
  </si>
  <si>
    <t>9116052208800002</t>
  </si>
  <si>
    <t>ADRI KALALO</t>
  </si>
  <si>
    <t>BP-2005112408KB</t>
  </si>
  <si>
    <t>00/00EB/0520/977</t>
  </si>
  <si>
    <t>9116050606850001</t>
  </si>
  <si>
    <t>NUNUK HIDAYAT</t>
  </si>
  <si>
    <t>BP-2005112409KB</t>
  </si>
  <si>
    <t>00/00EB/0520/978</t>
  </si>
  <si>
    <t>8204230108860001</t>
  </si>
  <si>
    <t>MUSA ROBBO</t>
  </si>
  <si>
    <t>9101122811920001</t>
  </si>
  <si>
    <t>BONI BALAGAIZE</t>
  </si>
  <si>
    <t>5302030403940001</t>
  </si>
  <si>
    <t>METUSALAK TASUAB</t>
  </si>
  <si>
    <t>5302030706990001</t>
  </si>
  <si>
    <t>JUNEDI PATRIS SUNBANU</t>
  </si>
  <si>
    <t>7326080511970002</t>
  </si>
  <si>
    <t>MURJIANTO</t>
  </si>
  <si>
    <t>9101050308870002</t>
  </si>
  <si>
    <t>ALEXANDER MAHUZE</t>
  </si>
  <si>
    <t>5315032306880001</t>
  </si>
  <si>
    <t>HIRONIMUS NIUS</t>
  </si>
  <si>
    <t>9116054202890001</t>
  </si>
  <si>
    <t>NATALIA MARAM SAN</t>
  </si>
  <si>
    <t>DIVISI 4 ESTATE B</t>
  </si>
  <si>
    <t>9101094304770001</t>
  </si>
  <si>
    <t>BEATRIS MELINDA MAHUZE</t>
  </si>
  <si>
    <t>BP-1501210110B</t>
  </si>
  <si>
    <t>00/00EB/0115/222</t>
  </si>
  <si>
    <t>BP-1604180575B</t>
  </si>
  <si>
    <t>1376012308800002</t>
  </si>
  <si>
    <t>JEFFRI SITAKAR</t>
  </si>
  <si>
    <t>BP-1602170288B</t>
  </si>
  <si>
    <t>00/00EB/0216/80</t>
  </si>
  <si>
    <t>9101180802770001</t>
  </si>
  <si>
    <t>SLAMET RIYADI</t>
  </si>
  <si>
    <t>BP-1606020375B</t>
  </si>
  <si>
    <t>00/00EB/0616/101</t>
  </si>
  <si>
    <t>9101101001940001</t>
  </si>
  <si>
    <t>SYAIFUL HUDA</t>
  </si>
  <si>
    <t>BP-1606210391B</t>
  </si>
  <si>
    <t>00/00EB/0616/114</t>
  </si>
  <si>
    <t>9101010508840005</t>
  </si>
  <si>
    <t>APRIMUS NAIHATI</t>
  </si>
  <si>
    <t>BP-1701100560B</t>
  </si>
  <si>
    <t>00/00EB/0117/159</t>
  </si>
  <si>
    <t>5310111705950002</t>
  </si>
  <si>
    <t>ERLAN FRANS OTAN</t>
  </si>
  <si>
    <t>BP-1701100572B</t>
  </si>
  <si>
    <t>00/00EB/0117/172</t>
  </si>
  <si>
    <t>9116153001880001</t>
  </si>
  <si>
    <t>YOHAKIM KETAIROP</t>
  </si>
  <si>
    <t>BP-1701120575B</t>
  </si>
  <si>
    <t>00/00EB/0117/175</t>
  </si>
  <si>
    <t>9116054707840005</t>
  </si>
  <si>
    <t>HERLINA MAHUZE</t>
  </si>
  <si>
    <t>BP-1609070460B</t>
  </si>
  <si>
    <t>00/00EB/1018/339</t>
  </si>
  <si>
    <t>7317180608930001</t>
  </si>
  <si>
    <t>JUPAR PARINDING</t>
  </si>
  <si>
    <t>5205030507890002</t>
  </si>
  <si>
    <t>BP-1909021867B</t>
  </si>
  <si>
    <t>00/00EB/0919/670</t>
  </si>
  <si>
    <t>9116056511850001</t>
  </si>
  <si>
    <t>SILFIA ZULAEKHA</t>
  </si>
  <si>
    <t>BP-2001030662B</t>
  </si>
  <si>
    <t>00/00EB/0120/844</t>
  </si>
  <si>
    <t>9101012108920014</t>
  </si>
  <si>
    <t>WAHYU ROY JUMARSONO</t>
  </si>
  <si>
    <t>BP-1702030656B</t>
  </si>
  <si>
    <t>00/00EB/0217/766</t>
  </si>
  <si>
    <t>9116050505740005</t>
  </si>
  <si>
    <t>SUTIKNO</t>
  </si>
  <si>
    <t>BP-1704180665B</t>
  </si>
  <si>
    <t>00/00EB/0417/195</t>
  </si>
  <si>
    <t>9101011110480002</t>
  </si>
  <si>
    <t>AGUS TRI WICAKSONO</t>
  </si>
  <si>
    <t>5304181606920001</t>
  </si>
  <si>
    <t>SEBASTIANUS ASA</t>
  </si>
  <si>
    <t>BP-2003022414KB</t>
  </si>
  <si>
    <t>00/00EB/0320/898</t>
  </si>
  <si>
    <t>5304180112930001</t>
  </si>
  <si>
    <t>DAMIANUS BELE</t>
  </si>
  <si>
    <t>BP-2003012415KB</t>
  </si>
  <si>
    <t>00/00EB/0320/899</t>
  </si>
  <si>
    <t>9116051803910001</t>
  </si>
  <si>
    <t>BONI INFENSIUS MALI</t>
  </si>
  <si>
    <t>BP-2003022417KB</t>
  </si>
  <si>
    <t>00/00EB/0320/901</t>
  </si>
  <si>
    <t>5304022707970002</t>
  </si>
  <si>
    <t>DOMINGGUS MALI LETO</t>
  </si>
  <si>
    <t>BP-2003022418KB</t>
  </si>
  <si>
    <t>00/00EB/0320/902</t>
  </si>
  <si>
    <t>5304141812910001</t>
  </si>
  <si>
    <t>ADRIANUS MANEK</t>
  </si>
  <si>
    <t>BP-2003022419KB</t>
  </si>
  <si>
    <t>00/00EB/0320/903</t>
  </si>
  <si>
    <t>5304180909700002</t>
  </si>
  <si>
    <t>LAURENSIUS MALI</t>
  </si>
  <si>
    <t>BP-2003022420KB</t>
  </si>
  <si>
    <t>00/00EB/0320/904</t>
  </si>
  <si>
    <t>5304180406990001</t>
  </si>
  <si>
    <t>WILFRIDUS YOVENALIS MALI</t>
  </si>
  <si>
    <t>BP-2003022421KB</t>
  </si>
  <si>
    <t>00/00EB/0320/905</t>
  </si>
  <si>
    <t>5304181310980001</t>
  </si>
  <si>
    <t>LUKAS MAU</t>
  </si>
  <si>
    <t>BP-2003022424KB</t>
  </si>
  <si>
    <t>00/00EB/0320/908</t>
  </si>
  <si>
    <t>5304182309870001</t>
  </si>
  <si>
    <t>YEFRIANUS FRANSISKUS LETO</t>
  </si>
  <si>
    <t>BP-2003022425KB</t>
  </si>
  <si>
    <t>00/00EB/0320/909</t>
  </si>
  <si>
    <t>9101092909940002</t>
  </si>
  <si>
    <t>YOSEPH FRIANTO MAU</t>
  </si>
  <si>
    <t>BP-2003022426KB</t>
  </si>
  <si>
    <t>00/00EB/0320/910</t>
  </si>
  <si>
    <t>3174062412690006</t>
  </si>
  <si>
    <t>NATANIL WATRUTY</t>
  </si>
  <si>
    <t>BP-2003022427KB</t>
  </si>
  <si>
    <t>00/00EB/0320/911</t>
  </si>
  <si>
    <t>5304030107970089</t>
  </si>
  <si>
    <t>JECSON WILCO TES</t>
  </si>
  <si>
    <t>BP-2003022428KB</t>
  </si>
  <si>
    <t>00/00EB/0320/912</t>
  </si>
  <si>
    <t>5305012605930003</t>
  </si>
  <si>
    <t>DARMAWAN ADIPUTRA</t>
  </si>
  <si>
    <t>BP-2003022430KB</t>
  </si>
  <si>
    <t>00/00EB/0320/914</t>
  </si>
  <si>
    <t>5307091304800001</t>
  </si>
  <si>
    <t>FERDIANUS NONG</t>
  </si>
  <si>
    <t>BP-2003022432KB</t>
  </si>
  <si>
    <t>00/00EB/0320/916</t>
  </si>
  <si>
    <t>9103110606929001</t>
  </si>
  <si>
    <t>JONISIUS ASA</t>
  </si>
  <si>
    <t>BP-2003022435KB</t>
  </si>
  <si>
    <t>00/00EB/0320/919</t>
  </si>
  <si>
    <t>5304061506750001</t>
  </si>
  <si>
    <t>AGUSTINUS MANEK SERAN</t>
  </si>
  <si>
    <t>BP-2003022436KB</t>
  </si>
  <si>
    <t>00/00EB/0320/920</t>
  </si>
  <si>
    <t>9101091808740001</t>
  </si>
  <si>
    <t>SILFESTER PARERA</t>
  </si>
  <si>
    <t>BP-2003022437KB</t>
  </si>
  <si>
    <t>00/00EB/0320/921</t>
  </si>
  <si>
    <t>5304060109950001</t>
  </si>
  <si>
    <t>STEFANUS KIIK LUMAN</t>
  </si>
  <si>
    <t>BP-2003022439KB</t>
  </si>
  <si>
    <t>00/00EB/0320/923</t>
  </si>
  <si>
    <t>9116051105860002</t>
  </si>
  <si>
    <t>DOMINGGUS MAU</t>
  </si>
  <si>
    <t>BP-2003022440KB</t>
  </si>
  <si>
    <t>00/00EB/0320/924</t>
  </si>
  <si>
    <t>3302170405740002</t>
  </si>
  <si>
    <t>WARSAN</t>
  </si>
  <si>
    <t>BP-2003022441KB</t>
  </si>
  <si>
    <t>00/00EB/0320/925</t>
  </si>
  <si>
    <t>5303020505000001</t>
  </si>
  <si>
    <t>MIKHAEL ANUNUT</t>
  </si>
  <si>
    <t>BP-2003022443KB</t>
  </si>
  <si>
    <t>00/00EB/0320/927</t>
  </si>
  <si>
    <t>5303021304780001</t>
  </si>
  <si>
    <t>SEBASTIANUS KENJAM</t>
  </si>
  <si>
    <t>BP-2003022445KB</t>
  </si>
  <si>
    <t>00/00EB/0320/929</t>
  </si>
  <si>
    <t>5304181311910001</t>
  </si>
  <si>
    <t>URBANUS LOE</t>
  </si>
  <si>
    <t>BP-2003022447KB</t>
  </si>
  <si>
    <t>00/00EB/0320/931</t>
  </si>
  <si>
    <t>5302032202950001</t>
  </si>
  <si>
    <t>FERDINAN ANIN</t>
  </si>
  <si>
    <t>BP-2003022448KB</t>
  </si>
  <si>
    <t>00/00EB/0320/932</t>
  </si>
  <si>
    <t>5303020606820001</t>
  </si>
  <si>
    <t>YAKOBUS KENJAM</t>
  </si>
  <si>
    <t>BP-2003052450KB</t>
  </si>
  <si>
    <t>00/00EB/0320/946</t>
  </si>
  <si>
    <t>9101090404890001</t>
  </si>
  <si>
    <t>ALEKSANDER OLIN</t>
  </si>
  <si>
    <t>BP-2003052451KB</t>
  </si>
  <si>
    <t>00/00EB/0320/947</t>
  </si>
  <si>
    <t>5301112405000004</t>
  </si>
  <si>
    <t>MEKSON SEKO</t>
  </si>
  <si>
    <t>BP-2003052452KB</t>
  </si>
  <si>
    <t>00/00EB/0320/948</t>
  </si>
  <si>
    <t>9101090302850002</t>
  </si>
  <si>
    <t>WILFRIDUS NAHAK SERAN</t>
  </si>
  <si>
    <t>BP-2003052453KB</t>
  </si>
  <si>
    <t>00/00EB/0320/949</t>
  </si>
  <si>
    <t>5301082707870004</t>
  </si>
  <si>
    <t>MOIZES ALEIXO</t>
  </si>
  <si>
    <t>BP-2003052455KB</t>
  </si>
  <si>
    <t>00/00EB/0320/951</t>
  </si>
  <si>
    <t>9101091309790002</t>
  </si>
  <si>
    <t>BERNADUS MALI</t>
  </si>
  <si>
    <t>BP-2003052456KB</t>
  </si>
  <si>
    <t>5304182206930002</t>
  </si>
  <si>
    <t>YULIANUS LOE</t>
  </si>
  <si>
    <t>BP-2003052457KB</t>
  </si>
  <si>
    <t>00/00EB/0320/953</t>
  </si>
  <si>
    <t>5304121301970001</t>
  </si>
  <si>
    <t>DEDI RIKY RIKARDO BERE</t>
  </si>
  <si>
    <t>BP-2003052460KB</t>
  </si>
  <si>
    <t>00/00EB/0320/956</t>
  </si>
  <si>
    <t>9101090407870002</t>
  </si>
  <si>
    <t>YULIUS BRIA</t>
  </si>
  <si>
    <t>BP-2003022461KB</t>
  </si>
  <si>
    <t>00/00EB/0320/964</t>
  </si>
  <si>
    <t>5307090705710001</t>
  </si>
  <si>
    <t>KORNELIS KOSMAS</t>
  </si>
  <si>
    <t>BP-2003072462B</t>
  </si>
  <si>
    <t>00/00EB/0218/297</t>
  </si>
  <si>
    <t>1804162311980001</t>
  </si>
  <si>
    <t>BUDI PARDIANTO</t>
  </si>
  <si>
    <t>00/00EB/0520/986</t>
  </si>
  <si>
    <t>5304181709890002</t>
  </si>
  <si>
    <t>DAMIANUS YANCE BERE MANEK</t>
  </si>
  <si>
    <t>00/00EB/0520/987</t>
  </si>
  <si>
    <t>9101090704990001</t>
  </si>
  <si>
    <t>EVARIANUS ADE YEYEN</t>
  </si>
  <si>
    <t>00/00EB/0520/989</t>
  </si>
  <si>
    <t>9116052311720001</t>
  </si>
  <si>
    <t>SLAMET WAHYUDI</t>
  </si>
  <si>
    <t>00/00EB/0520/990</t>
  </si>
  <si>
    <t>5303112701010001</t>
  </si>
  <si>
    <t>ASTERIUS FEKA</t>
  </si>
  <si>
    <t>00/00EB/0520/991</t>
  </si>
  <si>
    <t>9101090306830001</t>
  </si>
  <si>
    <t>SERFASIUS ASA</t>
  </si>
  <si>
    <t>00/00EB/0520/993</t>
  </si>
  <si>
    <t>9101090305890001</t>
  </si>
  <si>
    <t>MARSELUS BRIA</t>
  </si>
  <si>
    <t>00/00EB/0520/994</t>
  </si>
  <si>
    <t>9116050909880001</t>
  </si>
  <si>
    <t>STEFANUS BRIA KLAU</t>
  </si>
  <si>
    <t>00/00EB/0520/995</t>
  </si>
  <si>
    <t>9101090207950003</t>
  </si>
  <si>
    <t>SINTUS SERAN</t>
  </si>
  <si>
    <t>9101091303930002</t>
  </si>
  <si>
    <t>5304184905900002</t>
  </si>
  <si>
    <t>MARIA ROSWITA MAU</t>
  </si>
  <si>
    <t>9116016412750001</t>
  </si>
  <si>
    <t>LIDYA TIKUBUN</t>
  </si>
  <si>
    <t>7104031909800001</t>
  </si>
  <si>
    <t xml:space="preserve">ARIS TONO MAMONGAN </t>
  </si>
  <si>
    <t>9101091909020001</t>
  </si>
  <si>
    <t>KRISOSTOMUS ITO HALE</t>
  </si>
  <si>
    <t>9101100706980001</t>
  </si>
  <si>
    <t>ASEP SURYANA</t>
  </si>
  <si>
    <t>5303112002980001</t>
  </si>
  <si>
    <t>9101090202920001</t>
  </si>
  <si>
    <t>YOHANIS LANI PANDANG</t>
  </si>
  <si>
    <t>BP-1508100204B</t>
  </si>
  <si>
    <t>00/00EB/0815/4</t>
  </si>
  <si>
    <t>9116052303830002</t>
  </si>
  <si>
    <t>TRI YONO</t>
  </si>
  <si>
    <t>BP-1403210332B</t>
  </si>
  <si>
    <t>00/00EB/0314/9</t>
  </si>
  <si>
    <t>9101101409910001</t>
  </si>
  <si>
    <t>NUR ROKHIM</t>
  </si>
  <si>
    <t>5319052103950001</t>
  </si>
  <si>
    <t>MAXIMILIANUS JAPI</t>
  </si>
  <si>
    <t>5304070202890001</t>
  </si>
  <si>
    <t>DELFIANUS BERE ASA</t>
  </si>
  <si>
    <t>00/00EB/0819/662</t>
  </si>
  <si>
    <t>9101101304920001</t>
  </si>
  <si>
    <t>BAMBANG EDI SUTEJO</t>
  </si>
  <si>
    <t>BP-1602210292B</t>
  </si>
  <si>
    <t>00/00EB/0216/85</t>
  </si>
  <si>
    <t>9116052007950001</t>
  </si>
  <si>
    <t>BAMBANG SULISTIYO</t>
  </si>
  <si>
    <t>BP-1701100565B</t>
  </si>
  <si>
    <t>00/00EB/0117/164</t>
  </si>
  <si>
    <t>9101101106880001</t>
  </si>
  <si>
    <t>ELIAS ANSRI</t>
  </si>
  <si>
    <t>BP-1701100568B</t>
  </si>
  <si>
    <t>00/00EB/0117/168</t>
  </si>
  <si>
    <t>5307142105920001</t>
  </si>
  <si>
    <t>MARKUS MARTON MALI</t>
  </si>
  <si>
    <t>BP-1706240717B</t>
  </si>
  <si>
    <t>00/00EB/0617/220</t>
  </si>
  <si>
    <t>9101091009910003</t>
  </si>
  <si>
    <t>DARYONO</t>
  </si>
  <si>
    <t>00/00EB/0220/881</t>
  </si>
  <si>
    <t>6402156708990002</t>
  </si>
  <si>
    <t>ICHA ANUGRAH PUTRI</t>
  </si>
  <si>
    <t>BP-1807240631B</t>
  </si>
  <si>
    <t>00/00EB/0718/671</t>
  </si>
  <si>
    <t>9116056212000001</t>
  </si>
  <si>
    <t>SOFIA RAMADANI</t>
  </si>
  <si>
    <t>5304121404960002</t>
  </si>
  <si>
    <t>ADRIANUS TES MALI</t>
  </si>
  <si>
    <t>5302110612910002</t>
  </si>
  <si>
    <t>HEBES YUSUF NABUASA</t>
  </si>
  <si>
    <t>6401062405900002</t>
  </si>
  <si>
    <t>9116051306860003</t>
  </si>
  <si>
    <t>YOSEP BRIA</t>
  </si>
  <si>
    <t>6310100303750001</t>
  </si>
  <si>
    <t>ANSEL MOS NAHAK</t>
  </si>
  <si>
    <t>5301222011940006</t>
  </si>
  <si>
    <t>OKTOVIUS DOMINGGUS BARIA</t>
  </si>
  <si>
    <t>5302260611900001</t>
  </si>
  <si>
    <t>JERI YOPRI ERISON NABUASA</t>
  </si>
  <si>
    <t>5304110212740001</t>
  </si>
  <si>
    <t>WENDELINUS BRIA KLAU</t>
  </si>
  <si>
    <t>5302142807720001</t>
  </si>
  <si>
    <t>JHONI SEF HAIAIN</t>
  </si>
  <si>
    <t>9116051505930002</t>
  </si>
  <si>
    <t>HILARIUS TETI SERAN</t>
  </si>
  <si>
    <t>5304101012920001</t>
  </si>
  <si>
    <t>DEBY ADRIANUS SERAN</t>
  </si>
  <si>
    <t>5303010504930003</t>
  </si>
  <si>
    <t>JAIMIANUS SALU</t>
  </si>
  <si>
    <t>5302180203970001</t>
  </si>
  <si>
    <t>PIBER KIKHAU</t>
  </si>
  <si>
    <t>5303092211880002</t>
  </si>
  <si>
    <t>MARTINUS TULU</t>
  </si>
  <si>
    <t>9101090207970001</t>
  </si>
  <si>
    <t>YUNUS KAFONI</t>
  </si>
  <si>
    <t>7603103112780002</t>
  </si>
  <si>
    <t>PAULUS PAPPANG</t>
  </si>
  <si>
    <t>5303181512950002</t>
  </si>
  <si>
    <t>FREDIRIKUS COA</t>
  </si>
  <si>
    <t>5303090807820001</t>
  </si>
  <si>
    <t>ZAKHARIAS NENO</t>
  </si>
  <si>
    <t>9101091207920001</t>
  </si>
  <si>
    <t>5305042506920001</t>
  </si>
  <si>
    <t>GAYUS YAHYA LETMAY</t>
  </si>
  <si>
    <t>5314030705890003</t>
  </si>
  <si>
    <t>ARIS ARIFIN NDUN</t>
  </si>
  <si>
    <t>9101092402900001</t>
  </si>
  <si>
    <t>EPRIANUS ASBANU</t>
  </si>
  <si>
    <t>7106061012800001</t>
  </si>
  <si>
    <t>NOLDI PANDE</t>
  </si>
  <si>
    <t>5305041005700001</t>
  </si>
  <si>
    <t>YESAYA MAIMAN</t>
  </si>
  <si>
    <t>9116050211850001</t>
  </si>
  <si>
    <t>PHILIPUS ASA</t>
  </si>
  <si>
    <t>9116051606710001</t>
  </si>
  <si>
    <t>YUSTINUS KLAU</t>
  </si>
  <si>
    <t>5303021103950001</t>
  </si>
  <si>
    <t>JERIMIAS BANO</t>
  </si>
  <si>
    <t>5306163005710001</t>
  </si>
  <si>
    <t>SEBASTIANUS RUBEN</t>
  </si>
  <si>
    <t>6408030107730007</t>
  </si>
  <si>
    <t>YUNUS SAEN</t>
  </si>
  <si>
    <t>9101091707870001</t>
  </si>
  <si>
    <t>YANTO SEPRIANUS TANEO</t>
  </si>
  <si>
    <t>9101091808850003</t>
  </si>
  <si>
    <t>AMANDUS TAMEAP</t>
  </si>
  <si>
    <t>9101090506910001</t>
  </si>
  <si>
    <t>ALO SERAN</t>
  </si>
  <si>
    <t>00/00EB/1019/753</t>
  </si>
  <si>
    <t>5303111502890001</t>
  </si>
  <si>
    <t>LODOVIKUS MODESTUS BANO</t>
  </si>
  <si>
    <t>00/00EB/1019/756</t>
  </si>
  <si>
    <t>5304012606010002</t>
  </si>
  <si>
    <t>00/00EB/1019/757</t>
  </si>
  <si>
    <t>7106060505960001</t>
  </si>
  <si>
    <t>ARIYANTO YESKIEL TEMPONE</t>
  </si>
  <si>
    <t>00/00EB/1019/758</t>
  </si>
  <si>
    <t>5308161704920001</t>
  </si>
  <si>
    <t>SEVENIUS RABU</t>
  </si>
  <si>
    <t>00/00EB/1019/759</t>
  </si>
  <si>
    <t>5310030107870003</t>
  </si>
  <si>
    <t>NIKODEMUS PANGKUR</t>
  </si>
  <si>
    <t>00/00EB/1119/797</t>
  </si>
  <si>
    <t>9101090508890002</t>
  </si>
  <si>
    <t>MUHAMAD ANTONIUS KALAMBE</t>
  </si>
  <si>
    <t>00/00EB/1119/802</t>
  </si>
  <si>
    <t>5304080107890131</t>
  </si>
  <si>
    <t>STEFANUS TEI SERAN</t>
  </si>
  <si>
    <t>00/00EB/1119/808</t>
  </si>
  <si>
    <t>5301221402900001</t>
  </si>
  <si>
    <t>FERDENAN ALFENIS</t>
  </si>
  <si>
    <t>00/00EB/1119/809</t>
  </si>
  <si>
    <t>5303081503830002</t>
  </si>
  <si>
    <t>MARIANUS NOEL</t>
  </si>
  <si>
    <t>BP-1911181931KB</t>
  </si>
  <si>
    <t>00/00EB/1119/821</t>
  </si>
  <si>
    <t>5301090312810001</t>
  </si>
  <si>
    <t>EDUART BURERAN</t>
  </si>
  <si>
    <t>BP-1911181935KB</t>
  </si>
  <si>
    <t>00/00EB/1119/825</t>
  </si>
  <si>
    <t>9101092505900003</t>
  </si>
  <si>
    <t>LAMBERTUS SERAN</t>
  </si>
  <si>
    <t>BP-1911181936KB</t>
  </si>
  <si>
    <t>00/00EB/1119/826</t>
  </si>
  <si>
    <t>9116051704530001</t>
  </si>
  <si>
    <t>SUWARDI</t>
  </si>
  <si>
    <t>BP-2001132050KB</t>
  </si>
  <si>
    <t>00/00EB/0120/863</t>
  </si>
  <si>
    <t>5301223012880002</t>
  </si>
  <si>
    <t>DEMRY ARIYANTO TAMELAB</t>
  </si>
  <si>
    <t>BP-2001132051KB</t>
  </si>
  <si>
    <t>00/00EB/0120/864</t>
  </si>
  <si>
    <t>5304151509700002</t>
  </si>
  <si>
    <t>WILIBRODUS TAE</t>
  </si>
  <si>
    <t>BP-2001132052KB</t>
  </si>
  <si>
    <t>00/00EB/0120/865</t>
  </si>
  <si>
    <t>9101090607000002</t>
  </si>
  <si>
    <t>YATER NITNEL KIKHAU</t>
  </si>
  <si>
    <t>BP-2001132054KB</t>
  </si>
  <si>
    <t>00/00EB/0120/867</t>
  </si>
  <si>
    <t>5301261109820001</t>
  </si>
  <si>
    <t>RONI KUIL</t>
  </si>
  <si>
    <t>00/00EB/0520/979</t>
  </si>
  <si>
    <t>5302081912910001</t>
  </si>
  <si>
    <t>DAMIANUS MISSA</t>
  </si>
  <si>
    <t>00/00EB/0520/981</t>
  </si>
  <si>
    <t>9116050403680002</t>
  </si>
  <si>
    <t>REMIGIUS LESU BERE</t>
  </si>
  <si>
    <t>00/00EB/0520/983</t>
  </si>
  <si>
    <t>9202120404880010</t>
  </si>
  <si>
    <t>ANDI LIU</t>
  </si>
  <si>
    <t>00/00EB/0520/985</t>
  </si>
  <si>
    <t>9101091002920001</t>
  </si>
  <si>
    <t xml:space="preserve">FRANSISKUS BELE </t>
  </si>
  <si>
    <t>00/00EB/0720/1011</t>
  </si>
  <si>
    <t>9101060107660016</t>
  </si>
  <si>
    <t>SAFERINUS NIKO</t>
  </si>
  <si>
    <t>00/00EB/0720/1012</t>
  </si>
  <si>
    <t>5303090506960001</t>
  </si>
  <si>
    <t>HUBERTUS TIKNEON</t>
  </si>
  <si>
    <t>00/00EB/0920/1033</t>
  </si>
  <si>
    <t>9101012512780002</t>
  </si>
  <si>
    <t>ROMANUS ROY ROLAND</t>
  </si>
  <si>
    <t>00/00EB/1220/1065</t>
  </si>
  <si>
    <t>5304100707860001</t>
  </si>
  <si>
    <t>YULIUS BRIA BAUK</t>
  </si>
  <si>
    <t>00/00EB/1220/1066</t>
  </si>
  <si>
    <t>5302081801840001</t>
  </si>
  <si>
    <t>ANTONIKUS ATI</t>
  </si>
  <si>
    <t>7326023112030006</t>
  </si>
  <si>
    <t>SODEN PARUBAK</t>
  </si>
  <si>
    <t>5302080605780002</t>
  </si>
  <si>
    <t>KORNELIS ATI</t>
  </si>
  <si>
    <t>5304132304930001</t>
  </si>
  <si>
    <t>ANTONIUS BAU</t>
  </si>
  <si>
    <t>5303090610990001</t>
  </si>
  <si>
    <t>GINOSIUS SALU</t>
  </si>
  <si>
    <t>5303182607000001</t>
  </si>
  <si>
    <t>YOHAKIM NONO</t>
  </si>
  <si>
    <t>DIVISI 6 ESTATE B</t>
  </si>
  <si>
    <t>9101094508790001</t>
  </si>
  <si>
    <t>AGUSTINA MAHUZE MILAFO</t>
  </si>
  <si>
    <t>CARGO D-52 DIVISI 7</t>
  </si>
  <si>
    <t>BP-1501290117B</t>
  </si>
  <si>
    <t>00/00EB/0115/39</t>
  </si>
  <si>
    <t>9101090305940001</t>
  </si>
  <si>
    <t>FRANSISKUS ERWIN SAPUTRO</t>
  </si>
  <si>
    <t>00/00EB/1120/1067</t>
  </si>
  <si>
    <t>9116051212840004</t>
  </si>
  <si>
    <t>SUPRAYITNO</t>
  </si>
  <si>
    <t>CALON MANDOR</t>
  </si>
  <si>
    <t>BP-1603010316B</t>
  </si>
  <si>
    <t>00/00EB/0316/90</t>
  </si>
  <si>
    <t>5307011208970001</t>
  </si>
  <si>
    <t>ALEKSIUS LEKSI LENGI</t>
  </si>
  <si>
    <t>BP-1706200714B</t>
  </si>
  <si>
    <t>00/00EB/0617/218</t>
  </si>
  <si>
    <t>7303041805950001</t>
  </si>
  <si>
    <t>BP-1612100538B</t>
  </si>
  <si>
    <t>00/00EB/1116/144</t>
  </si>
  <si>
    <t>9116050311910001</t>
  </si>
  <si>
    <t>SIPRIANUS ANDI</t>
  </si>
  <si>
    <t>BP-1701100557B</t>
  </si>
  <si>
    <t>00/00EB/0117/156</t>
  </si>
  <si>
    <t>7317181911980001</t>
  </si>
  <si>
    <t>HAMSARI SAMPEULANG</t>
  </si>
  <si>
    <t>BP-1607260433B</t>
  </si>
  <si>
    <t>00/00EB/0716/119</t>
  </si>
  <si>
    <t>9116052711940001</t>
  </si>
  <si>
    <t>ALFIANUS LALI BARI</t>
  </si>
  <si>
    <t>BP-1704200673B</t>
  </si>
  <si>
    <t>00/00EB/0417/196</t>
  </si>
  <si>
    <t>YOHANES HEDRIK</t>
  </si>
  <si>
    <t>BP-1707260742B</t>
  </si>
  <si>
    <t>00/00EB/0717/226</t>
  </si>
  <si>
    <t>3313165707960003</t>
  </si>
  <si>
    <t>LILIS JUARIAH TRI HANDAYANI</t>
  </si>
  <si>
    <t>5319014307990003</t>
  </si>
  <si>
    <t>ALSIAN OMAS</t>
  </si>
  <si>
    <t>BP-1708180762B</t>
  </si>
  <si>
    <t>00/00EB/0817/236</t>
  </si>
  <si>
    <t>3510021010730009</t>
  </si>
  <si>
    <t>PONIMUN</t>
  </si>
  <si>
    <t>BP-1606220393B</t>
  </si>
  <si>
    <t>00/00EB/0616/116</t>
  </si>
  <si>
    <t>9101091911870001</t>
  </si>
  <si>
    <t>MOHAMAD NOVA HERU SANJAYA</t>
  </si>
  <si>
    <t>9101012807760008</t>
  </si>
  <si>
    <t>VALENTINUS PIKIRMAS</t>
  </si>
  <si>
    <t>5304160808900001</t>
  </si>
  <si>
    <t>5301060509740002</t>
  </si>
  <si>
    <t>YOHANIS BAHAN OEMATAN</t>
  </si>
  <si>
    <t>5313090107800001</t>
  </si>
  <si>
    <t>PAULUS KODA</t>
  </si>
  <si>
    <t>5313090812860001</t>
  </si>
  <si>
    <t>LUKAS LAPONG</t>
  </si>
  <si>
    <t>5307052910820001</t>
  </si>
  <si>
    <t>ANTONIUS VALENTINUS</t>
  </si>
  <si>
    <t>5304163101860001</t>
  </si>
  <si>
    <t xml:space="preserve">DAMIANUS SERAN </t>
  </si>
  <si>
    <t>3509041402720004</t>
  </si>
  <si>
    <t>SUKARDI</t>
  </si>
  <si>
    <t>5307011007970002</t>
  </si>
  <si>
    <t>YOHANIS RASI</t>
  </si>
  <si>
    <t>9101072106000001</t>
  </si>
  <si>
    <t>ALDI BUDI SETIYAWAN</t>
  </si>
  <si>
    <t>5307042310910001</t>
  </si>
  <si>
    <t>WIHELMUS MARKUS LARU</t>
  </si>
  <si>
    <t>7303072911890001</t>
  </si>
  <si>
    <t>RUSLAN S</t>
  </si>
  <si>
    <t>BP-1703230632B</t>
  </si>
  <si>
    <t>00/00EB/1116/187</t>
  </si>
  <si>
    <t>DIVISI 8</t>
  </si>
  <si>
    <t>9101012902000001</t>
  </si>
  <si>
    <t>MUKLIS ARI WIBOWO</t>
  </si>
  <si>
    <t>9111022010860001</t>
  </si>
  <si>
    <t>OKTOVIANUS LEBO</t>
  </si>
  <si>
    <t>00/00EB/0720/1007</t>
  </si>
  <si>
    <t>7203065501970002</t>
  </si>
  <si>
    <t>RAHMADAYANI</t>
  </si>
  <si>
    <t>00/00EB/0720/1003</t>
  </si>
  <si>
    <t>7318126805920001</t>
  </si>
  <si>
    <t>SELPI KO'DONG</t>
  </si>
  <si>
    <t>91010210068900001</t>
  </si>
  <si>
    <t>FERDI YANDI NIMAN</t>
  </si>
  <si>
    <t>9116052302970001</t>
  </si>
  <si>
    <t>SUYIT TERIYANTO</t>
  </si>
  <si>
    <t>9101051305900001</t>
  </si>
  <si>
    <t>YOHANES IJUNG</t>
  </si>
  <si>
    <t>5315030908980004</t>
  </si>
  <si>
    <t>OSVALDUS WAWANCA</t>
  </si>
  <si>
    <t>00/00EB/0520/997</t>
  </si>
  <si>
    <t>9101012311920001</t>
  </si>
  <si>
    <t>EKO SAPUTRO</t>
  </si>
  <si>
    <t>00/00EB/0520/968</t>
  </si>
  <si>
    <t>9101012007820002</t>
  </si>
  <si>
    <t>SAMRONI</t>
  </si>
  <si>
    <t>00/00EB/0120/871</t>
  </si>
  <si>
    <t>5315031703980002</t>
  </si>
  <si>
    <t>VENANSIUS FORTUNATU NALDI</t>
  </si>
  <si>
    <t>BP-2001152027KB</t>
  </si>
  <si>
    <t>00/00EB/0120/869</t>
  </si>
  <si>
    <t>7317211005000004</t>
  </si>
  <si>
    <t>ALDI RUSLI GASSA</t>
  </si>
  <si>
    <t>5302081506010001</t>
  </si>
  <si>
    <t>ALDOYESIUS FEO</t>
  </si>
  <si>
    <t>5302082909000003</t>
  </si>
  <si>
    <t>ANTONIUS TEFA</t>
  </si>
  <si>
    <t>5301170611980001</t>
  </si>
  <si>
    <t>YONAS BOUK</t>
  </si>
  <si>
    <t>5302081506700001</t>
  </si>
  <si>
    <t>SIMON MISA</t>
  </si>
  <si>
    <t>7306140202830001</t>
  </si>
  <si>
    <t>ZAINUDDIN KIO</t>
  </si>
  <si>
    <t>5371010201830003</t>
  </si>
  <si>
    <t>DOMINGGUS LUDJI LADO</t>
  </si>
  <si>
    <t>9101011004790005</t>
  </si>
  <si>
    <t>AGUSTINUS BISME</t>
  </si>
  <si>
    <t>5304101404910001</t>
  </si>
  <si>
    <t>VICTORIUS BERE</t>
  </si>
  <si>
    <t>9101091105000001</t>
  </si>
  <si>
    <t>ARDI MANDALA</t>
  </si>
  <si>
    <t>BUCE OLLO</t>
  </si>
  <si>
    <t>5304161510930002</t>
  </si>
  <si>
    <t>ADRIANUS PAYON</t>
  </si>
  <si>
    <t>5302082508930002</t>
  </si>
  <si>
    <t>ARNOLDUS BANUNAEK</t>
  </si>
  <si>
    <t>00/00EB/0321/1183</t>
  </si>
  <si>
    <t>9116050912850001</t>
  </si>
  <si>
    <t>FRANSISKUS EKU WULA</t>
  </si>
  <si>
    <t>5304163112800003</t>
  </si>
  <si>
    <t>PAULUS KEHI</t>
  </si>
  <si>
    <t>DIVISI 9</t>
  </si>
  <si>
    <t>BP-1708280774B</t>
  </si>
  <si>
    <t>00/00EB/0817/238</t>
  </si>
  <si>
    <t>5307011104950004</t>
  </si>
  <si>
    <t>ANSELMUS MARA</t>
  </si>
  <si>
    <t>BP-1709080793B</t>
  </si>
  <si>
    <t>00/00EB/0917/241</t>
  </si>
  <si>
    <t>9101070107780001</t>
  </si>
  <si>
    <t>ADI SUPRIYATNA</t>
  </si>
  <si>
    <t>00/00EB/0720/1006</t>
  </si>
  <si>
    <t>9101096911000001</t>
  </si>
  <si>
    <t>SEKAR AYU WARDANI</t>
  </si>
  <si>
    <t>BP-1710230835B</t>
  </si>
  <si>
    <t>00/00EB/1017/252</t>
  </si>
  <si>
    <t>9101010709910001</t>
  </si>
  <si>
    <t>ARIE SETIAWAN</t>
  </si>
  <si>
    <t>BP-1711010940B</t>
  </si>
  <si>
    <t>00/00EB/1117/254</t>
  </si>
  <si>
    <t>7102072802800001</t>
  </si>
  <si>
    <t>JEFRI MAILANGKAY</t>
  </si>
  <si>
    <t>BP-1708280773B</t>
  </si>
  <si>
    <t>00/00EB/0817/237</t>
  </si>
  <si>
    <t>9101011303950001</t>
  </si>
  <si>
    <t>ANTHON ASEP LASMANA MISSA</t>
  </si>
  <si>
    <t>BP-1909111940KB</t>
  </si>
  <si>
    <t>9101110611970002</t>
  </si>
  <si>
    <t>00/00EB/0819/661</t>
  </si>
  <si>
    <t>9116050609890002</t>
  </si>
  <si>
    <t>ZAKARIAS NAHAK</t>
  </si>
  <si>
    <t>00/00EB/0920/1025</t>
  </si>
  <si>
    <t>5302092906910001</t>
  </si>
  <si>
    <t>YOHANIS FUNOME</t>
  </si>
  <si>
    <t>7317185602960001</t>
  </si>
  <si>
    <t>FEBRIANTI PURNA</t>
  </si>
  <si>
    <t>00/00EB/0920/1034</t>
  </si>
  <si>
    <t>9101061604900004</t>
  </si>
  <si>
    <t>00/00EB/0920/1037</t>
  </si>
  <si>
    <t>3301183001930002</t>
  </si>
  <si>
    <t>MUHAMMAD RIJSKI YANNTO</t>
  </si>
  <si>
    <t>BP-2001152034KB</t>
  </si>
  <si>
    <t>00/00EB/0120/876</t>
  </si>
  <si>
    <t>5304012110930001</t>
  </si>
  <si>
    <t>SERGIUS VALDO BAUK</t>
  </si>
  <si>
    <t>00/00EB/0920/1039</t>
  </si>
  <si>
    <t>7317142707940001</t>
  </si>
  <si>
    <t>RIJAL SETIAWAN</t>
  </si>
  <si>
    <t>5302180703780001</t>
  </si>
  <si>
    <t>MELIANUS NUBAN</t>
  </si>
  <si>
    <t>5310062206850003</t>
  </si>
  <si>
    <t>ANTONIUS KADA SENDA</t>
  </si>
  <si>
    <t>5310111112790002</t>
  </si>
  <si>
    <t>ARNOLDUS NGEHA</t>
  </si>
  <si>
    <t>5310062710870001</t>
  </si>
  <si>
    <t>FELIERNUS SARWANDI</t>
  </si>
  <si>
    <t>5202040107940626</t>
  </si>
  <si>
    <t>SALEHUDIN</t>
  </si>
  <si>
    <t>5304051112760004</t>
  </si>
  <si>
    <t>EDUARDUS EDUK</t>
  </si>
  <si>
    <t>5310110107760032</t>
  </si>
  <si>
    <t>WILELMUS PADU</t>
  </si>
  <si>
    <t>5310110107710028</t>
  </si>
  <si>
    <t>LASARUS DEUS</t>
  </si>
  <si>
    <t>5310111704710001</t>
  </si>
  <si>
    <t>FLORIARUS NAPU</t>
  </si>
  <si>
    <t>5310112603923501</t>
  </si>
  <si>
    <t>AGUSTINUS SUMANTI</t>
  </si>
  <si>
    <t>9101091502020001</t>
  </si>
  <si>
    <t>VINSENSIUS FERNANDES</t>
  </si>
  <si>
    <t>9116051810680001</t>
  </si>
  <si>
    <t>YOHANIS ATI</t>
  </si>
  <si>
    <t>5304052511870001</t>
  </si>
  <si>
    <t>ARTUR DOS SANTOS</t>
  </si>
  <si>
    <t>9116052707750001</t>
  </si>
  <si>
    <t>THOMAS REIBIRO</t>
  </si>
  <si>
    <t>9101061212890004</t>
  </si>
  <si>
    <t>NOBERTUS ALVAS GUINHO LOPES</t>
  </si>
  <si>
    <t>9101050107950013</t>
  </si>
  <si>
    <t>HANDOKO KUSUMA</t>
  </si>
  <si>
    <t>PKS 2</t>
  </si>
  <si>
    <t>MILL OFFICE</t>
  </si>
  <si>
    <t>BP-1611300526B</t>
  </si>
  <si>
    <t>00/00M2/1116/1</t>
  </si>
  <si>
    <t>9101095904940001</t>
  </si>
  <si>
    <t>KASIH</t>
  </si>
  <si>
    <t>00/00M2/0518/8</t>
  </si>
  <si>
    <t>7302014509940005</t>
  </si>
  <si>
    <t>HESTY ANGGRIANY</t>
  </si>
  <si>
    <t>MII OFFICE</t>
  </si>
  <si>
    <t>00/00M2/0919/12</t>
  </si>
  <si>
    <t>7373016805950001</t>
  </si>
  <si>
    <t>MEYRISNA</t>
  </si>
  <si>
    <t>BP-2005042307KB</t>
  </si>
  <si>
    <t>00/00M2/0520/86</t>
  </si>
  <si>
    <t>3514106307990001</t>
  </si>
  <si>
    <t>ELIA PRANATA</t>
  </si>
  <si>
    <t>BP-1708080761B</t>
  </si>
  <si>
    <t>00/00M2/1118/6</t>
  </si>
  <si>
    <t>9116050602970002</t>
  </si>
  <si>
    <t>ADE TEGUH PRAKOSO</t>
  </si>
  <si>
    <t>00/00M2/1019/18</t>
  </si>
  <si>
    <t>9116051305010001</t>
  </si>
  <si>
    <t>LUKMAN HAKIM</t>
  </si>
  <si>
    <t>LAB</t>
  </si>
  <si>
    <t>00/00M2/1219/53</t>
  </si>
  <si>
    <t>3310031109970004</t>
  </si>
  <si>
    <t>RIDHO DWI CAHYO</t>
  </si>
  <si>
    <t>00/00M2/1119/41</t>
  </si>
  <si>
    <t>6402162108920001</t>
  </si>
  <si>
    <t>ARNOL SULEMANNA</t>
  </si>
  <si>
    <t>00/00M2/0120/69</t>
  </si>
  <si>
    <t>9101111711970001</t>
  </si>
  <si>
    <t>DWI YUSRON</t>
  </si>
  <si>
    <t>BP-2001032025KB</t>
  </si>
  <si>
    <t>00/00M2/0120/83</t>
  </si>
  <si>
    <t>9101090312950001</t>
  </si>
  <si>
    <t>YOHANES ADVENTRIANO GHOBAN</t>
  </si>
  <si>
    <t>00/00M2/1219/54</t>
  </si>
  <si>
    <t>9101090403950001</t>
  </si>
  <si>
    <t>SUHARDIN</t>
  </si>
  <si>
    <t>GRADING</t>
  </si>
  <si>
    <t>BP-16102110488B</t>
  </si>
  <si>
    <t>00/00M2/1016/34</t>
  </si>
  <si>
    <t>8108031502690001</t>
  </si>
  <si>
    <t xml:space="preserve">ALFRET TITUS PORMES </t>
  </si>
  <si>
    <t>GRADING MAN</t>
  </si>
  <si>
    <t>BP-2001152032KB</t>
  </si>
  <si>
    <t>00/00M2/0120/82</t>
  </si>
  <si>
    <t>9101072906920001</t>
  </si>
  <si>
    <t>DWI HARTONO</t>
  </si>
  <si>
    <t>00/00M2/0120/75</t>
  </si>
  <si>
    <t>9101011303870009</t>
  </si>
  <si>
    <t>GERADUS SEDA</t>
  </si>
  <si>
    <t>BP-1709250816B</t>
  </si>
  <si>
    <t>00/00M2/0917/76</t>
  </si>
  <si>
    <t>9101101407980001</t>
  </si>
  <si>
    <t>HUMAM BAHRI</t>
  </si>
  <si>
    <t>MILL PROSES</t>
  </si>
  <si>
    <t>ASISTEN MANAGER PROSES</t>
  </si>
  <si>
    <t>1219052307870002</t>
  </si>
  <si>
    <t>DANI IRFAN</t>
  </si>
  <si>
    <t>SUPERVISOR PROSES</t>
  </si>
  <si>
    <t>BP-1507220189A</t>
  </si>
  <si>
    <t>9101092003850001</t>
  </si>
  <si>
    <t>WOLGAM SIMTOMA DOKA GOA</t>
  </si>
  <si>
    <t>MILL PROSES 1</t>
  </si>
  <si>
    <t>MANDOR PROSES</t>
  </si>
  <si>
    <t>BP-1610100478B</t>
  </si>
  <si>
    <t>00/00M2/1016/27</t>
  </si>
  <si>
    <t>5319091204921001</t>
  </si>
  <si>
    <t>ALFONSIUS WIRUNG</t>
  </si>
  <si>
    <t xml:space="preserve">STATION STERILIZER </t>
  </si>
  <si>
    <t>00/00M2/0120/63</t>
  </si>
  <si>
    <t>5308112006950001</t>
  </si>
  <si>
    <t>EDELBERTUS DANDY</t>
  </si>
  <si>
    <t>00/00M2/0120/73</t>
  </si>
  <si>
    <t>9101013003930007</t>
  </si>
  <si>
    <t>MOH MANAF</t>
  </si>
  <si>
    <t>STATION CLARIFIKASI</t>
  </si>
  <si>
    <t>00/00M2/1219/44</t>
  </si>
  <si>
    <t>9101010207950005</t>
  </si>
  <si>
    <t>MATHEOS ALYOHA</t>
  </si>
  <si>
    <t>CLARIFIKASI STATION</t>
  </si>
  <si>
    <t>BP-1709140803B</t>
  </si>
  <si>
    <t>00/00M2/0917/3</t>
  </si>
  <si>
    <t>9101011505910009</t>
  </si>
  <si>
    <t>SYEHDIN MONY</t>
  </si>
  <si>
    <t>STATION BUNCH PRESS</t>
  </si>
  <si>
    <t>00/00M2/1119/42</t>
  </si>
  <si>
    <t>7318291109000002</t>
  </si>
  <si>
    <t>YAFED DIDA'</t>
  </si>
  <si>
    <t>00/00M2/0120/70</t>
  </si>
  <si>
    <t>9101192207980001</t>
  </si>
  <si>
    <t>ADITYA ERMAN</t>
  </si>
  <si>
    <t>STATION KERNEL</t>
  </si>
  <si>
    <t>BP-1701020552B</t>
  </si>
  <si>
    <t>00/00M2/0117/29</t>
  </si>
  <si>
    <t>5319061311920004</t>
  </si>
  <si>
    <t>DIDAKHUS KENGO</t>
  </si>
  <si>
    <t>00/00M2/1219/45</t>
  </si>
  <si>
    <t>5206061807950003</t>
  </si>
  <si>
    <t>AKMALUDIN</t>
  </si>
  <si>
    <t>WHELLOADER L-6</t>
  </si>
  <si>
    <t>BP-1305260230B</t>
  </si>
  <si>
    <t>00/00M2/0513/22</t>
  </si>
  <si>
    <t>9101191611750001</t>
  </si>
  <si>
    <t>SUNARI</t>
  </si>
  <si>
    <t>MILL PROSES 2</t>
  </si>
  <si>
    <t>ANGGOTA PROSES</t>
  </si>
  <si>
    <t>BP-1704010645B</t>
  </si>
  <si>
    <t>00/00M2/0417/32</t>
  </si>
  <si>
    <t>7302020706960003</t>
  </si>
  <si>
    <t>SABARUDDIN</t>
  </si>
  <si>
    <t>STATION LOADING RAMP</t>
  </si>
  <si>
    <t>00/00M2/1119/38</t>
  </si>
  <si>
    <t>5307112002960002</t>
  </si>
  <si>
    <t>ELETERIUS TRISNO KUSMANTO</t>
  </si>
  <si>
    <t>00/00M2/1119/39</t>
  </si>
  <si>
    <t>5307010403980002</t>
  </si>
  <si>
    <t>KASIMIRUS MESI</t>
  </si>
  <si>
    <t>00/00M2/1219/47</t>
  </si>
  <si>
    <t>YUSRAN</t>
  </si>
  <si>
    <t>00/00M2/0120/60</t>
  </si>
  <si>
    <t>9101090903990001</t>
  </si>
  <si>
    <t>INDRA ARYADI</t>
  </si>
  <si>
    <t>00/00M2/0120/61</t>
  </si>
  <si>
    <t>6408041812900003</t>
  </si>
  <si>
    <t>JEFRI</t>
  </si>
  <si>
    <t>BP-1911011959KB</t>
  </si>
  <si>
    <t>00/00M2/1119/40</t>
  </si>
  <si>
    <t>7326070312990003</t>
  </si>
  <si>
    <t>CRIEL RANTE SALU</t>
  </si>
  <si>
    <t>00/00M2/0120/71</t>
  </si>
  <si>
    <t>7306151504950001</t>
  </si>
  <si>
    <t>ASDAR</t>
  </si>
  <si>
    <t>BP-2006022308KB</t>
  </si>
  <si>
    <t>00/00M2/0620/89</t>
  </si>
  <si>
    <t>1601130101920001</t>
  </si>
  <si>
    <t>SAWUNGGALING</t>
  </si>
  <si>
    <t>BP-1301260178B</t>
  </si>
  <si>
    <t>00/00M2/0113/5</t>
  </si>
  <si>
    <t>9116051508800003</t>
  </si>
  <si>
    <t>BEJOYONO</t>
  </si>
  <si>
    <t>00/00M2/0120/56</t>
  </si>
  <si>
    <t>5309011705010003</t>
  </si>
  <si>
    <t>MARIO PREGRINUS GUNTUR</t>
  </si>
  <si>
    <t>OP WHELLOADER</t>
  </si>
  <si>
    <t>00/00M2/0818/31</t>
  </si>
  <si>
    <t>7106101808850003</t>
  </si>
  <si>
    <t>NOVRY SEKO</t>
  </si>
  <si>
    <t>OP BOILER</t>
  </si>
  <si>
    <t>00/00M2/0117/28</t>
  </si>
  <si>
    <t>9101022507980001</t>
  </si>
  <si>
    <t>JAYUS EL. VIANA</t>
  </si>
  <si>
    <t>HELPER BOILER</t>
  </si>
  <si>
    <t>00/00M2/1019/17</t>
  </si>
  <si>
    <t>8102013101010010</t>
  </si>
  <si>
    <t>WENSISLAUS WEMAF</t>
  </si>
  <si>
    <t>00/00M2/0318/30</t>
  </si>
  <si>
    <t>5307020107970099</t>
  </si>
  <si>
    <t>YOHANES TAU</t>
  </si>
  <si>
    <t>00/00M2/0818/66</t>
  </si>
  <si>
    <t>9101196810970003</t>
  </si>
  <si>
    <t>ENDRIK PRIYITNO</t>
  </si>
  <si>
    <t>00/00M2/1219/48</t>
  </si>
  <si>
    <t>5307011903940002</t>
  </si>
  <si>
    <t>YOHANIS I RERA</t>
  </si>
  <si>
    <t>POWER HOUSE</t>
  </si>
  <si>
    <t>BP-2005022305KB</t>
  </si>
  <si>
    <t>00/00M2/0520/84</t>
  </si>
  <si>
    <t>9116052704020001</t>
  </si>
  <si>
    <t>ASEP SAFRUDIN</t>
  </si>
  <si>
    <t>00/00M2/1219/46</t>
  </si>
  <si>
    <t>9101092708920002</t>
  </si>
  <si>
    <t>YULIUS HERMANS</t>
  </si>
  <si>
    <t>00/00M2/1219/52</t>
  </si>
  <si>
    <t>9116051210000001</t>
  </si>
  <si>
    <t>ANDI SETIAWAN</t>
  </si>
  <si>
    <t>00/00M2/0819/11</t>
  </si>
  <si>
    <t>5308110605910001</t>
  </si>
  <si>
    <t>PETRUS EDWARD SAWA</t>
  </si>
  <si>
    <t>MAINTENANCE</t>
  </si>
  <si>
    <t>SUPERVISOR MAINTANANCE</t>
  </si>
  <si>
    <t>BP-1709020780B</t>
  </si>
  <si>
    <t>9101111207810001</t>
  </si>
  <si>
    <t>SUGIANTO</t>
  </si>
  <si>
    <t>BP-1912021998KB</t>
  </si>
  <si>
    <t>00/00M2/1219/51</t>
  </si>
  <si>
    <t>8171042703000004</t>
  </si>
  <si>
    <t>RONALDI ZETH MOOY</t>
  </si>
  <si>
    <t>WHELLOADER 1</t>
  </si>
  <si>
    <t>BP-1910011951KB</t>
  </si>
  <si>
    <t>00/00M2/1019/20</t>
  </si>
  <si>
    <t>3506171301910001</t>
  </si>
  <si>
    <t>BINTORO</t>
  </si>
  <si>
    <t>BP-1910161953KB</t>
  </si>
  <si>
    <t>00/00M2/1019/25</t>
  </si>
  <si>
    <t>7326071004930002</t>
  </si>
  <si>
    <t>YAFET RAMBAN DAPI'</t>
  </si>
  <si>
    <t>WORK SHOP BUBUT</t>
  </si>
  <si>
    <t>00/00M2/0120/58</t>
  </si>
  <si>
    <t>9116052702720001</t>
  </si>
  <si>
    <t>MOKHAMAD MAFUL RIDHO</t>
  </si>
  <si>
    <t>00/00M2/0919/14</t>
  </si>
  <si>
    <t>9101110603970002</t>
  </si>
  <si>
    <t>WAHYU DIYANTO</t>
  </si>
  <si>
    <t>00/00M2/0919/13</t>
  </si>
  <si>
    <t>SOFA WIJAKSONO</t>
  </si>
  <si>
    <t>00/00M2/0620/90</t>
  </si>
  <si>
    <t>3271061706980001</t>
  </si>
  <si>
    <t>PHETER GIDEL FERNANDO CRISTOFFEL</t>
  </si>
  <si>
    <t>OILMAN</t>
  </si>
  <si>
    <t>00/00M2/0120/62</t>
  </si>
  <si>
    <t>5307010107950001</t>
  </si>
  <si>
    <t>WIHELMUS SAKA</t>
  </si>
  <si>
    <t>ELECTRICAL</t>
  </si>
  <si>
    <t>ELECTRIKAL</t>
  </si>
  <si>
    <t>BP-1710020820B</t>
  </si>
  <si>
    <t>00/00M2/1017/67</t>
  </si>
  <si>
    <t>7306152506910001</t>
  </si>
  <si>
    <t>IRMIN</t>
  </si>
  <si>
    <t>00/00M2/0120/72</t>
  </si>
  <si>
    <t>5315031205000004</t>
  </si>
  <si>
    <t>PANKRASIUS SONI NGGARANG</t>
  </si>
  <si>
    <t>00/00M2/0120/74</t>
  </si>
  <si>
    <t>9116052602940001</t>
  </si>
  <si>
    <t>MUHAMMAD RAMDANI</t>
  </si>
  <si>
    <t>00/00M2/0120/59</t>
  </si>
  <si>
    <t>7318291708972001</t>
  </si>
  <si>
    <t>AGUSTINUS SARITA</t>
  </si>
  <si>
    <t>BP-2005022306KB</t>
  </si>
  <si>
    <t>00/00M2/0520/85</t>
  </si>
  <si>
    <t>9101011901970003</t>
  </si>
  <si>
    <t>BENONI HENUK BASIK BASIK</t>
  </si>
  <si>
    <t>TANKI T-36</t>
  </si>
  <si>
    <t>BP-1309210266B</t>
  </si>
  <si>
    <t>00/00M2/0913/88</t>
  </si>
  <si>
    <t>9116051111820001</t>
  </si>
  <si>
    <t>NANDANG</t>
  </si>
  <si>
    <t>BP-1209020127B</t>
  </si>
  <si>
    <t>00/00M2/0912/87</t>
  </si>
  <si>
    <t>9116052104840001</t>
  </si>
  <si>
    <t>TRI HARI YANTO</t>
  </si>
  <si>
    <t>TANKI T-39</t>
  </si>
  <si>
    <t>BP-1210180136B</t>
  </si>
  <si>
    <t>00/00M2/1012/64</t>
  </si>
  <si>
    <t>9101012503700002</t>
  </si>
  <si>
    <t>DENNY ANTONIE RUMIMPUNU</t>
  </si>
  <si>
    <t>TANGKI T-42</t>
  </si>
  <si>
    <t>BP-1112260033B</t>
  </si>
  <si>
    <t>00/00M2/1211/79</t>
  </si>
  <si>
    <t>9116052105850001</t>
  </si>
  <si>
    <t>IBNU SUHARNO</t>
  </si>
  <si>
    <t>TANKI T-40</t>
  </si>
  <si>
    <t>00/00M2/0320/81</t>
  </si>
  <si>
    <t>9101061701770004</t>
  </si>
  <si>
    <t>ALEXIUS WEKI</t>
  </si>
  <si>
    <t>BP-1403040316B</t>
  </si>
  <si>
    <t>00/00M2/0314/23</t>
  </si>
  <si>
    <t>7309131208800004</t>
  </si>
  <si>
    <t>KARYAWAN PKS</t>
  </si>
  <si>
    <t>00/00M2/1020/107</t>
  </si>
  <si>
    <t>9101090711010001</t>
  </si>
  <si>
    <t>00/00M2/1020/109</t>
  </si>
  <si>
    <t>5304072303010002</t>
  </si>
  <si>
    <t>DAUD LESU</t>
  </si>
  <si>
    <t>00/00M2/1020/110</t>
  </si>
  <si>
    <t>7371113006000008</t>
  </si>
  <si>
    <t>YOGI ALFIAN</t>
  </si>
  <si>
    <t>00/00M2/1020/111</t>
  </si>
  <si>
    <t>3202012905950008</t>
  </si>
  <si>
    <t>IRENEUS IRVAN LOBO'</t>
  </si>
  <si>
    <t>00/00M2/1120/114</t>
  </si>
  <si>
    <t>9101061102790001</t>
  </si>
  <si>
    <t>AINUL ROFIK</t>
  </si>
  <si>
    <t>00/00M2/1120/115</t>
  </si>
  <si>
    <t>9116056004000001</t>
  </si>
  <si>
    <t>ARIVADINA LUVIANA</t>
  </si>
  <si>
    <t>00/00M2/1220/122</t>
  </si>
  <si>
    <t>9101091911960001</t>
  </si>
  <si>
    <t>SUPENO</t>
  </si>
  <si>
    <t>00/00M2/1220/116</t>
  </si>
  <si>
    <t>9116050303980001</t>
  </si>
  <si>
    <t>RIZKY ATTAR RAMUFTI</t>
  </si>
  <si>
    <t>00/00M2/1220/117</t>
  </si>
  <si>
    <t>9116050309960001</t>
  </si>
  <si>
    <t>ARDIANSYAH</t>
  </si>
  <si>
    <t>00/00M2/1220/118</t>
  </si>
  <si>
    <t>9116052203020001</t>
  </si>
  <si>
    <t>RAHMAT HIDAYAT</t>
  </si>
  <si>
    <t>00/00M2/1220/119</t>
  </si>
  <si>
    <t>5319060707950002</t>
  </si>
  <si>
    <t>CLAUDIUS WILIBALDUS LINA</t>
  </si>
  <si>
    <t>00/00M2/1220/120</t>
  </si>
  <si>
    <t>5308096901960001</t>
  </si>
  <si>
    <t>YULIANUS SIA</t>
  </si>
  <si>
    <t>00/00M2/1220/121</t>
  </si>
  <si>
    <t>00/00M2/0121/125</t>
  </si>
  <si>
    <t>9101020303910001</t>
  </si>
  <si>
    <t>HIRONIMUS WANDAINOP</t>
  </si>
  <si>
    <t>00/00M2/0221/126</t>
  </si>
  <si>
    <t>9116052606780001</t>
  </si>
  <si>
    <t>PURWOTO</t>
  </si>
  <si>
    <t>F-6</t>
  </si>
  <si>
    <t>J-9</t>
  </si>
  <si>
    <t>P-3</t>
  </si>
  <si>
    <t>G-5</t>
  </si>
  <si>
    <t>Q-1</t>
  </si>
  <si>
    <t>P-1</t>
  </si>
  <si>
    <t>01-07-2014</t>
  </si>
  <si>
    <t>G-1</t>
  </si>
  <si>
    <t>H-5</t>
  </si>
  <si>
    <t>H-6</t>
  </si>
  <si>
    <t>30 Nov 2016</t>
  </si>
  <si>
    <t>TKJ</t>
  </si>
  <si>
    <t>KLATEN</t>
  </si>
  <si>
    <t>SUMATRA</t>
  </si>
  <si>
    <t>SISTIM INFORMASI</t>
  </si>
  <si>
    <t>JOGJAKARTA</t>
  </si>
  <si>
    <t>MEBALI</t>
  </si>
  <si>
    <t>BUMUN</t>
  </si>
  <si>
    <t>ILMU EKONOMI</t>
  </si>
  <si>
    <t>TRENGGALEK</t>
  </si>
  <si>
    <t>Manggarai</t>
  </si>
  <si>
    <t>Perang</t>
  </si>
  <si>
    <t>TEKNIK INFORMATIKA</t>
  </si>
  <si>
    <t>BIBANG</t>
  </si>
  <si>
    <t>PUKDALE</t>
  </si>
  <si>
    <t>ILMU ADMINISTRASI</t>
  </si>
  <si>
    <t>MANUJU</t>
  </si>
  <si>
    <t>NAIBONAT</t>
  </si>
  <si>
    <t>KROING</t>
  </si>
  <si>
    <t>Islam</t>
  </si>
  <si>
    <t>HEAK</t>
  </si>
  <si>
    <t>KAIRAGI</t>
  </si>
  <si>
    <t>Jawa</t>
  </si>
  <si>
    <t>BOUWER</t>
  </si>
  <si>
    <t>WELULI</t>
  </si>
  <si>
    <t xml:space="preserve">TEKNIK KOMPUTER </t>
  </si>
  <si>
    <t>TUNGANAMO</t>
  </si>
  <si>
    <t>RANTEPAO</t>
  </si>
  <si>
    <t>LEMBEAN</t>
  </si>
  <si>
    <t>BOVEN DIGOEL</t>
  </si>
  <si>
    <t>SERITI</t>
  </si>
  <si>
    <t>RATTE</t>
  </si>
  <si>
    <t>NATA</t>
  </si>
  <si>
    <t>PONGKO</t>
  </si>
  <si>
    <t>APPANG BATU</t>
  </si>
  <si>
    <t>PONTIANAK</t>
  </si>
  <si>
    <t>KOTANDELU</t>
  </si>
  <si>
    <t>02 Apr 1972</t>
  </si>
  <si>
    <t>DIKKE</t>
  </si>
  <si>
    <t>PACCERAKANG</t>
  </si>
  <si>
    <t>KATLARAT</t>
  </si>
  <si>
    <t>SUMEDANG</t>
  </si>
  <si>
    <t>WEKMIDAR</t>
  </si>
  <si>
    <t xml:space="preserve">NANGGALA </t>
  </si>
  <si>
    <t>SURABAYA</t>
  </si>
  <si>
    <t>MANAGEMENT</t>
  </si>
  <si>
    <t>TEMANGGUNG</t>
  </si>
  <si>
    <t>KUMAAF</t>
  </si>
  <si>
    <t>SA'DAN MATALLO</t>
  </si>
  <si>
    <t>BLORA</t>
  </si>
  <si>
    <t>15 April 1991</t>
  </si>
  <si>
    <t>RASABOU</t>
  </si>
  <si>
    <t>Asiki</t>
  </si>
  <si>
    <t>Perkebunan</t>
  </si>
  <si>
    <t>S.Pd</t>
  </si>
  <si>
    <t>PAHAS</t>
  </si>
  <si>
    <t>NGGAYO</t>
  </si>
  <si>
    <t>KUALA TANJUNG</t>
  </si>
  <si>
    <t>PERHOTELAN</t>
  </si>
  <si>
    <t>GOLOWATU</t>
  </si>
  <si>
    <t>KURIK</t>
  </si>
  <si>
    <t xml:space="preserve">TAKARI </t>
  </si>
  <si>
    <t>SEMARANG</t>
  </si>
  <si>
    <t>20 Nov 1991</t>
  </si>
  <si>
    <t>YOGYAKARTA</t>
  </si>
  <si>
    <t>DALENG</t>
  </si>
  <si>
    <t xml:space="preserve"> K/3</t>
  </si>
  <si>
    <t>EKONOMI PEMBANGUNAN</t>
  </si>
  <si>
    <t>BIAK</t>
  </si>
  <si>
    <t>KAFYAMKE</t>
  </si>
  <si>
    <t>TANA TORAJA</t>
  </si>
  <si>
    <t>BAHASA INDONESIA</t>
  </si>
  <si>
    <t>BUNGO TEBO</t>
  </si>
  <si>
    <t>KANCARUSA</t>
  </si>
  <si>
    <t>TOK</t>
  </si>
  <si>
    <t>MONCONGAN</t>
  </si>
  <si>
    <t>TINGGAM</t>
  </si>
  <si>
    <t>MIMIKA</t>
  </si>
  <si>
    <t>BIRIS</t>
  </si>
  <si>
    <t>OEEKAM</t>
  </si>
  <si>
    <t>CONGGORO</t>
  </si>
  <si>
    <t>BUKIT PARIGI</t>
  </si>
  <si>
    <t>TTS</t>
  </si>
  <si>
    <t>MAMUJU</t>
  </si>
  <si>
    <t>BOJONOGORO</t>
  </si>
  <si>
    <t>METE</t>
  </si>
  <si>
    <t>TEKNIK LAS</t>
  </si>
  <si>
    <t>MADURA</t>
  </si>
  <si>
    <t>SAMPANG</t>
  </si>
  <si>
    <t>PERIKANAN</t>
  </si>
  <si>
    <t>JATIH INDAH</t>
  </si>
  <si>
    <t>EROM 1</t>
  </si>
  <si>
    <t>KAISAH</t>
  </si>
  <si>
    <t>KIMAKAMAK</t>
  </si>
  <si>
    <t>NDOJU</t>
  </si>
  <si>
    <t>BANYUWANGGI</t>
  </si>
  <si>
    <t>MTB</t>
  </si>
  <si>
    <t>MARO</t>
  </si>
  <si>
    <t>SOK</t>
  </si>
  <si>
    <t>GALONG</t>
  </si>
  <si>
    <t>SASTRA BAHASA</t>
  </si>
  <si>
    <t>PAPO</t>
  </si>
  <si>
    <t>PAUK</t>
  </si>
  <si>
    <t>SUKARAME</t>
  </si>
  <si>
    <t>KONDONGAN</t>
  </si>
  <si>
    <t>WESO</t>
  </si>
  <si>
    <t>TK</t>
  </si>
  <si>
    <t>RUNUS</t>
  </si>
  <si>
    <t>WATODEL</t>
  </si>
  <si>
    <t>KAPITA</t>
  </si>
  <si>
    <t>JONG</t>
  </si>
  <si>
    <t>SUMALLU</t>
  </si>
  <si>
    <t>TOJANG</t>
  </si>
  <si>
    <t>BRAI</t>
  </si>
  <si>
    <t>PARIGI</t>
  </si>
  <si>
    <t>TERONG</t>
  </si>
  <si>
    <t>PANYIKOKANG</t>
  </si>
  <si>
    <t>DERU</t>
  </si>
  <si>
    <t>RENTUNG</t>
  </si>
  <si>
    <t xml:space="preserve">SUMATERA </t>
  </si>
  <si>
    <t>MEKAR BUDI</t>
  </si>
  <si>
    <t>RENGKOLONG</t>
  </si>
  <si>
    <t>KETANG</t>
  </si>
  <si>
    <t>MUKUN</t>
  </si>
  <si>
    <t>PANDEGELANG</t>
  </si>
  <si>
    <t>LAMRA</t>
  </si>
  <si>
    <t>TEKNIK MOTOR</t>
  </si>
  <si>
    <t>PANDEGLANG</t>
  </si>
  <si>
    <t>BEA SITA</t>
  </si>
  <si>
    <t>JAGEBOB</t>
  </si>
  <si>
    <t>MOJO AGUNG</t>
  </si>
  <si>
    <t>GROBAGAN</t>
  </si>
  <si>
    <t>PUNGGUNG RAHARJO</t>
  </si>
  <si>
    <t>14 Nov 1991</t>
  </si>
  <si>
    <t>KUMBE</t>
  </si>
  <si>
    <t>NAMPAR</t>
  </si>
  <si>
    <t>SANGIA</t>
  </si>
  <si>
    <t>DEBUT</t>
  </si>
  <si>
    <t>PERAWANG</t>
  </si>
  <si>
    <t>TONGANANGA</t>
  </si>
  <si>
    <t>SULAWESI UTARA</t>
  </si>
  <si>
    <t xml:space="preserve">TUALARAN </t>
  </si>
  <si>
    <t xml:space="preserve">LOMBOK </t>
  </si>
  <si>
    <t>TAABA</t>
  </si>
  <si>
    <t>KALSEL</t>
  </si>
  <si>
    <t>HATIMUN</t>
  </si>
  <si>
    <t>ERMERA</t>
  </si>
  <si>
    <t>LAENSUKAER</t>
  </si>
  <si>
    <t>TUBASLARA</t>
  </si>
  <si>
    <t>TUBAS LARAN</t>
  </si>
  <si>
    <t>HALINURAK</t>
  </si>
  <si>
    <t>PONAIN</t>
  </si>
  <si>
    <t>BONTORAMBA</t>
  </si>
  <si>
    <t>SAMBET</t>
  </si>
  <si>
    <t>LABUR</t>
  </si>
  <si>
    <t>O'OBIBI</t>
  </si>
  <si>
    <t>NDIRI</t>
  </si>
  <si>
    <t>AIHUN</t>
  </si>
  <si>
    <t>SEPIT</t>
  </si>
  <si>
    <t>WENANAN</t>
  </si>
  <si>
    <t>PANYAWAKKANG</t>
  </si>
  <si>
    <t>KEFA</t>
  </si>
  <si>
    <t>AUYU</t>
  </si>
  <si>
    <t>SIBI</t>
  </si>
  <si>
    <t>LALEREKIIK</t>
  </si>
  <si>
    <t>TIMOR</t>
  </si>
  <si>
    <t>MAAN</t>
  </si>
  <si>
    <t>HALIREN</t>
  </si>
  <si>
    <t>MERENDENG</t>
  </si>
  <si>
    <t>DONGE DONGE</t>
  </si>
  <si>
    <t>SASTRA &amp; BAHAS INDONESIA</t>
  </si>
  <si>
    <t>LING</t>
  </si>
  <si>
    <t>KOT OLIN</t>
  </si>
  <si>
    <t>KOROOTO</t>
  </si>
  <si>
    <t>APLAL</t>
  </si>
  <si>
    <t>OTAK BANGKET</t>
  </si>
  <si>
    <t>12 Sep 1975</t>
  </si>
  <si>
    <t>BALI</t>
  </si>
  <si>
    <t>WENDU</t>
  </si>
  <si>
    <t>SALU SOPAI</t>
  </si>
  <si>
    <t>KAIMA</t>
  </si>
  <si>
    <t>DOMPU</t>
  </si>
  <si>
    <t>MNESAT</t>
  </si>
  <si>
    <t>SUNGGUMINA</t>
  </si>
  <si>
    <t>DUSUN KONCA</t>
  </si>
  <si>
    <t>KAUNIKI</t>
  </si>
  <si>
    <t>PEUTAMA</t>
  </si>
  <si>
    <t>TUMBER</t>
  </si>
  <si>
    <t>NEKE</t>
  </si>
  <si>
    <t>k/2</t>
  </si>
  <si>
    <t>NUNBENA</t>
  </si>
  <si>
    <t>AJAOKENAT</t>
  </si>
  <si>
    <t xml:space="preserve">NEKE </t>
  </si>
  <si>
    <t>FLORES TIMUR</t>
  </si>
  <si>
    <t>MUSIK</t>
  </si>
  <si>
    <t>AGAST</t>
  </si>
  <si>
    <t>SOLE</t>
  </si>
  <si>
    <t>TUTEM</t>
  </si>
  <si>
    <t>LELOGAMA</t>
  </si>
  <si>
    <t>TONDANO MINAHASA</t>
  </si>
  <si>
    <t>DAWAN</t>
  </si>
  <si>
    <t>HALMAHERA</t>
  </si>
  <si>
    <t>DOWORA</t>
  </si>
  <si>
    <t>GAMBAR BANGUNAN</t>
  </si>
  <si>
    <t>TEKNIK PERTANIAN</t>
  </si>
  <si>
    <t>COMPLONG</t>
  </si>
  <si>
    <t>DAHA</t>
  </si>
  <si>
    <t>PGSD</t>
  </si>
  <si>
    <t>MANEWAIN</t>
  </si>
  <si>
    <t>EKIN</t>
  </si>
  <si>
    <t>RAIKUN</t>
  </si>
  <si>
    <t>RANTETE</t>
  </si>
  <si>
    <t>LAKUUMAN</t>
  </si>
  <si>
    <t>PATCANA</t>
  </si>
  <si>
    <t>WATAMPONE</t>
  </si>
  <si>
    <t>KIRUMOT</t>
  </si>
  <si>
    <t>KALABAHI</t>
  </si>
  <si>
    <t>HEWOKLOANG</t>
  </si>
  <si>
    <t>TAIBEN</t>
  </si>
  <si>
    <t>BETAHU</t>
  </si>
  <si>
    <t>UARAU FEHAN</t>
  </si>
  <si>
    <t>NINDATAN</t>
  </si>
  <si>
    <t>LAMAKHEN</t>
  </si>
  <si>
    <t>BIENSEKO</t>
  </si>
  <si>
    <t>NIAN</t>
  </si>
  <si>
    <t>NIMAF</t>
  </si>
  <si>
    <t>KAUMIKI</t>
  </si>
  <si>
    <t>METINARO</t>
  </si>
  <si>
    <t>SISI</t>
  </si>
  <si>
    <t>NOKARWEK</t>
  </si>
  <si>
    <t>LEO</t>
  </si>
  <si>
    <t>KOTA BUMI</t>
  </si>
  <si>
    <t>WEMASA</t>
  </si>
  <si>
    <t>WEKLESE</t>
  </si>
  <si>
    <t>D/2</t>
  </si>
  <si>
    <t>LAHU</t>
  </si>
  <si>
    <t>TOF TOF</t>
  </si>
  <si>
    <t>GOLU ENDE</t>
  </si>
  <si>
    <t>TALA</t>
  </si>
  <si>
    <t>WELAUS</t>
  </si>
  <si>
    <t>MOJOKERTO</t>
  </si>
  <si>
    <t>RATEWULI</t>
  </si>
  <si>
    <t>WEKATIMUN</t>
  </si>
  <si>
    <t>OEBAKI</t>
  </si>
  <si>
    <t>WESAI</t>
  </si>
  <si>
    <t>BEANOK</t>
  </si>
  <si>
    <t>FAUMES</t>
  </si>
  <si>
    <t>SAENAMA</t>
  </si>
  <si>
    <t>TUAKOLE</t>
  </si>
  <si>
    <t>LOKME</t>
  </si>
  <si>
    <t>LOOMOTO</t>
  </si>
  <si>
    <t>NIPANI</t>
  </si>
  <si>
    <t>NIKINIKI</t>
  </si>
  <si>
    <t>SEMAU</t>
  </si>
  <si>
    <t>TEFA</t>
  </si>
  <si>
    <t>OEKOLO</t>
  </si>
  <si>
    <t>PELMAN</t>
  </si>
  <si>
    <t>TETEU</t>
  </si>
  <si>
    <t>LACUFOAN</t>
  </si>
  <si>
    <t>FINKOE</t>
  </si>
  <si>
    <t>TALIMAMAN</t>
  </si>
  <si>
    <t>FUIFOKA</t>
  </si>
  <si>
    <t>OELOLOK</t>
  </si>
  <si>
    <t>MUNTE</t>
  </si>
  <si>
    <t>PETMANI</t>
  </si>
  <si>
    <t>NAASA</t>
  </si>
  <si>
    <t>LISABHETO</t>
  </si>
  <si>
    <t>BOKONG</t>
  </si>
  <si>
    <t>KOLBANO</t>
  </si>
  <si>
    <t>BANULU</t>
  </si>
  <si>
    <t>SAMIR</t>
  </si>
  <si>
    <t>KOPOONE</t>
  </si>
  <si>
    <t>MANGGARI</t>
  </si>
  <si>
    <t>LANGKAS</t>
  </si>
  <si>
    <t>WEUTU</t>
  </si>
  <si>
    <t>DULANG</t>
  </si>
  <si>
    <t xml:space="preserve">BUILARA </t>
  </si>
  <si>
    <t>SAUKIBE</t>
  </si>
  <si>
    <t>NIKAT</t>
  </si>
  <si>
    <t>APREN</t>
  </si>
  <si>
    <t>LOKMI</t>
  </si>
  <si>
    <t>OENOLOK</t>
  </si>
  <si>
    <t>NAIKAKE</t>
  </si>
  <si>
    <t>KAKOI</t>
  </si>
  <si>
    <t>KAKEULARAN</t>
  </si>
  <si>
    <t>OEYEK</t>
  </si>
  <si>
    <t>BORI'RANTELETOK</t>
  </si>
  <si>
    <t>WEHEDAN</t>
  </si>
  <si>
    <t>KETO</t>
  </si>
  <si>
    <t>SUNBAKI</t>
  </si>
  <si>
    <t>BISNIS DAN MANAGEMENT</t>
  </si>
  <si>
    <t>NUABARI</t>
  </si>
  <si>
    <t>03-Nov-1991</t>
  </si>
  <si>
    <t>13 Nov 1998</t>
  </si>
  <si>
    <t>BOAWAE</t>
  </si>
  <si>
    <t>27 Nov 1994</t>
  </si>
  <si>
    <t>POPO</t>
  </si>
  <si>
    <t>KARANG  ANYAR</t>
  </si>
  <si>
    <t>KEWAGUNUNG</t>
  </si>
  <si>
    <t>BILOTO</t>
  </si>
  <si>
    <t>WAIWARU</t>
  </si>
  <si>
    <t>TOKO JAENG</t>
  </si>
  <si>
    <t>PATISOMBA</t>
  </si>
  <si>
    <t>KEBAR</t>
  </si>
  <si>
    <t>27 Nov 1992</t>
  </si>
  <si>
    <t>LALEBUN</t>
  </si>
  <si>
    <t>PENDIDIKAN AGAMA KRISTEN</t>
  </si>
  <si>
    <t>MAPPA'</t>
  </si>
  <si>
    <t>OEPAHA</t>
  </si>
  <si>
    <t>DESA NGAYUH</t>
  </si>
  <si>
    <t>SESUR</t>
  </si>
  <si>
    <t>Toraja</t>
  </si>
  <si>
    <t>pollo salu</t>
  </si>
  <si>
    <t>FATUMNASI</t>
  </si>
  <si>
    <t>NIT'ANA</t>
  </si>
  <si>
    <t xml:space="preserve">ERBAUN </t>
  </si>
  <si>
    <t>NIT ANA</t>
  </si>
  <si>
    <t>SABU</t>
  </si>
  <si>
    <t>KABUKALARAN</t>
  </si>
  <si>
    <t>KOTOLIN</t>
  </si>
  <si>
    <t>KOT'OLIN</t>
  </si>
  <si>
    <t>UMAKLAMAN</t>
  </si>
  <si>
    <t>NITANA</t>
  </si>
  <si>
    <t>LOKANIO</t>
  </si>
  <si>
    <t>MOTAIBUN</t>
  </si>
  <si>
    <t>KANGARUSA</t>
  </si>
  <si>
    <t>AGROTEKNOLOGI</t>
  </si>
  <si>
    <t>PERDAGANGAN</t>
  </si>
  <si>
    <t>KEMBES</t>
  </si>
  <si>
    <t>OENOPU</t>
  </si>
  <si>
    <t xml:space="preserve">PENDIDIKAN </t>
  </si>
  <si>
    <t>TEKNOLOGI</t>
  </si>
  <si>
    <t>Belu</t>
  </si>
  <si>
    <t>KOMPUTER</t>
  </si>
  <si>
    <t>NIKI NIKI UN</t>
  </si>
  <si>
    <t>LADUR</t>
  </si>
  <si>
    <t>LAKAFEHAN</t>
  </si>
  <si>
    <t>GOLO CONGGO</t>
  </si>
  <si>
    <t>REONGKOLONG</t>
  </si>
  <si>
    <t>NANU</t>
  </si>
  <si>
    <t>KOLANG</t>
  </si>
  <si>
    <t>SUAI</t>
  </si>
  <si>
    <t>BALIDO</t>
  </si>
  <si>
    <t>BULOLOUR</t>
  </si>
  <si>
    <t>TARAKAN</t>
  </si>
  <si>
    <t>PENRANG RIAWA</t>
  </si>
  <si>
    <t>ELECTRO</t>
  </si>
  <si>
    <t>TOMBANG KALUA</t>
  </si>
  <si>
    <t>BATU GAJAH</t>
  </si>
  <si>
    <t>ANARANDA</t>
  </si>
  <si>
    <t>LABUHAN RUKU</t>
  </si>
  <si>
    <t>NABE</t>
  </si>
  <si>
    <t>KAYUMALUWE</t>
  </si>
  <si>
    <t>WOTAY</t>
  </si>
  <si>
    <t>MAMALA</t>
  </si>
  <si>
    <t>Teknik Otomotif</t>
  </si>
  <si>
    <t>Randan Batu</t>
  </si>
  <si>
    <t>FARMASI</t>
  </si>
  <si>
    <t>KAMBE</t>
  </si>
  <si>
    <t>NAE SAPE</t>
  </si>
  <si>
    <t>KLOANGPOPOT</t>
  </si>
  <si>
    <t>SOSIOLOGI</t>
  </si>
  <si>
    <t>LUWU</t>
  </si>
  <si>
    <t>BONTOLOE GOWA</t>
  </si>
  <si>
    <t>BATURAJA</t>
  </si>
  <si>
    <t>AIMERE</t>
  </si>
  <si>
    <t>WANGURER</t>
  </si>
  <si>
    <t>DETUNAKA</t>
  </si>
  <si>
    <t>ASIKIE</t>
  </si>
  <si>
    <t>ELEKTRO</t>
  </si>
  <si>
    <t>BUNUNGENDA</t>
  </si>
  <si>
    <t>ADM PERKANTORAN</t>
  </si>
  <si>
    <t>TEHNIK MESIN</t>
  </si>
  <si>
    <t>BOGOR</t>
  </si>
  <si>
    <t>MAULOO</t>
  </si>
  <si>
    <t>PENJUALAN</t>
  </si>
  <si>
    <t>JATI BARU</t>
  </si>
  <si>
    <t>TALOULUN</t>
  </si>
  <si>
    <t>TEKNIK LISTRIK</t>
  </si>
  <si>
    <t>LANGOARI</t>
  </si>
  <si>
    <t>MANGGARAI TIMUR</t>
  </si>
  <si>
    <t>JAWA TENGAN</t>
  </si>
  <si>
    <t>0001020792172</t>
  </si>
  <si>
    <t>0002382634181</t>
  </si>
  <si>
    <t>0002754264194</t>
  </si>
  <si>
    <t>0000509950023</t>
  </si>
  <si>
    <t>Dusun Perang Rt.002/001 DESA PONTO ARA KEC.LEMBOR KAB. MANGGARAI BARAT NTT</t>
  </si>
  <si>
    <t>KAMPUNG MANDEKMAN RT.008/003 KEL. MANDEKMAN KAB. MERAUKE. PAPUA</t>
  </si>
  <si>
    <t>0002905034692</t>
  </si>
  <si>
    <t>0001585313201</t>
  </si>
  <si>
    <t>0002258878138</t>
  </si>
  <si>
    <t>0001585283837</t>
  </si>
  <si>
    <t>0002078482296</t>
  </si>
  <si>
    <t>0001585307812</t>
  </si>
  <si>
    <t>0001436142262</t>
  </si>
  <si>
    <t>0002267805352</t>
  </si>
  <si>
    <t>JALAN GAK, RT.003/004 KEL.BAMBU PEMALI KAB. MERAUKE PAPUA</t>
  </si>
  <si>
    <t>JL. GANG MARTADINATA RT/RW 026/001 KEL. RIMBA JAYA KAB. MERAUKE PAPUA</t>
  </si>
  <si>
    <t>0000126206054</t>
  </si>
  <si>
    <t>MAIN CAMP GETEN TIRI RT.002/- KEL. GETEN TIRI KEC. JAIR KAB. BOVEN DIGOEL PAPUA</t>
  </si>
  <si>
    <t>0001585312176</t>
  </si>
  <si>
    <t>0002046412258</t>
  </si>
  <si>
    <t>Dukuh penjalin Banyu Rt.002/009 Kel. Pegas Pendawa Kec. Larangan   Kab. Brebes Jawa Tengah</t>
  </si>
  <si>
    <t>KAKOR RT.002/001 KEL KAKOR KEC. LEMBOR SELATAN KAB. MANGGARAI BARAT NTT</t>
  </si>
  <si>
    <t>KAMPUNG BOUWER RT.005/002 KEL. BOUWER KEC. ELIGOBEL KAB MERAUKE PAPUA</t>
  </si>
  <si>
    <t>KAMPUNG PERSATUAN RT.001/- KEL.PERSATUAN KEC.MANDOBO KAB.BOVEN DIGOEL PAPUA</t>
  </si>
  <si>
    <t>0002046428471</t>
  </si>
  <si>
    <t>0001585297721</t>
  </si>
  <si>
    <t>0002045614882</t>
  </si>
  <si>
    <t>0001585312266</t>
  </si>
  <si>
    <t>0001585311827</t>
  </si>
  <si>
    <t>0001585312299</t>
  </si>
  <si>
    <t>0001585312244</t>
  </si>
  <si>
    <t>0001585309116</t>
  </si>
  <si>
    <t>0002241098526</t>
  </si>
  <si>
    <t>0002215644017</t>
  </si>
  <si>
    <t>0002198042842</t>
  </si>
  <si>
    <t>0001826220565</t>
  </si>
  <si>
    <t>0002054217374</t>
  </si>
  <si>
    <t>0002086692704</t>
  </si>
  <si>
    <t>0001585309105</t>
  </si>
  <si>
    <t>0001585309184</t>
  </si>
  <si>
    <t>0001970025153</t>
  </si>
  <si>
    <t>0001585309048</t>
  </si>
  <si>
    <t>0001585311884</t>
  </si>
  <si>
    <t>0001585309228</t>
  </si>
  <si>
    <t>0001585309511</t>
  </si>
  <si>
    <t>0001585309342</t>
  </si>
  <si>
    <t>0001585309094</t>
  </si>
  <si>
    <t>0001969828626</t>
  </si>
  <si>
    <t>0001585312402</t>
  </si>
  <si>
    <t>0000507217645</t>
  </si>
  <si>
    <t>0002215635164</t>
  </si>
  <si>
    <t>0001585313504</t>
  </si>
  <si>
    <t>0001585314145</t>
  </si>
  <si>
    <t>KAMPUNG GERISAR RT.001/001 KEL. GERISAR KEC. ELIKOBEL KAB. MERAUKE PAPUA</t>
  </si>
  <si>
    <t>0001585311985</t>
  </si>
  <si>
    <t>0002078436982</t>
  </si>
  <si>
    <t>0001585308925</t>
  </si>
  <si>
    <t>0001436155119</t>
  </si>
  <si>
    <t>JALAN AYEROP RT.002/003 KEL. PERSATUAN KEC. MANDOBO KAB. BOVENDIGOEL. PAPUA</t>
  </si>
  <si>
    <t>0002452102661</t>
  </si>
  <si>
    <t>KAMP. KUMAAF RT.002/001 KEL. KUMAAF KEC. ULILIN KAB. MERAUKE. PAPUA</t>
  </si>
  <si>
    <t>0001563680316</t>
  </si>
  <si>
    <t>JLN. ELANG NO.23, RT.032/RW.0, KEL. KWAMKI, KEC. MIMIKA BARU, KAB. MIMIKA, PROP. PAPUA</t>
  </si>
  <si>
    <t>MAIN CAMP POB B GETENTIRI RT.005/001 KEL.GETENTIRI KEC. JAIR KAB. BOVEN DIGOEL PAPU</t>
  </si>
  <si>
    <t>0001585294615</t>
  </si>
  <si>
    <t>JALAN MELATI RT.002/001 KEL. ANGGER PERMEGI KEC. JAGEBOB KAB. MERAUKE PAPUA</t>
  </si>
  <si>
    <t>0001585301466</t>
  </si>
  <si>
    <t>0001585311592</t>
  </si>
  <si>
    <t>0000509274134</t>
  </si>
  <si>
    <t>CAMP. 19 ASIKIE RT/RW 000/000 KEL. ASIKIE KEC. JAIR KAB. BOVEN DIGOEL</t>
  </si>
  <si>
    <t>JL.SUMATERA RT.005/003 KEL. KARANG INDAH KEC. MERAUKE KAB. MERAUKE PAPUA</t>
  </si>
  <si>
    <t>JALAN BEO RT.012/004 KEL. SUMBER HARAPAN KEC. TANAH MIRING KAB.MERAUKE PAPUA</t>
  </si>
  <si>
    <t>KAMPUNG PADANG RAHARJA RT.005/003 PADANG RAHARJA KEC. MALIND KAB. MERAUKE PAPUA</t>
  </si>
  <si>
    <t>0001585312896</t>
  </si>
  <si>
    <t>0001585308429</t>
  </si>
  <si>
    <t>KAMPUNG SUKA MAJU RT.020/005 DISTRIK MALIND KAB.MERAUKE. PAPUA</t>
  </si>
  <si>
    <t>0002241041062</t>
  </si>
  <si>
    <t>JL. TRANS BIA ESTATE A RT.003/003 KAMPUNG SELIL DISTRIK ULILIN KAB.MERAUKE. PAPUA</t>
  </si>
  <si>
    <t>0000863987758</t>
  </si>
  <si>
    <t>KAMPUNG ASIKI DISTRIK JAIR KAB.BOVEN DIGOEL, PAPUA</t>
  </si>
  <si>
    <t>0002383525451</t>
  </si>
  <si>
    <t>KAMPUNGKUMAAF RT.002/001 DISTRIK ULILIN KAB.MERAUKE PAPUA</t>
  </si>
  <si>
    <t>0000509271693</t>
  </si>
  <si>
    <t>Jalan Trans bia estate b Rt.001/001 kampung mandekman distrik ulilin kab.merauke. Papua</t>
  </si>
  <si>
    <t>0001967529486</t>
  </si>
  <si>
    <t>JL.BUPUL RT.10/002 KEL.KELAPA 5 DISTRIK MERAUKE KAB.MERAUKE. PAPUA</t>
  </si>
  <si>
    <t>0002937507513</t>
  </si>
  <si>
    <t>KAMPUNG . KINDIKI, RT. 001/RW. 001, KEL. KINDIKI, KEC. ULILIN, KAB. MERAUKE, PROP. PAPUA</t>
  </si>
  <si>
    <t>JL. KUPRIK , RT. 004/RW. 003, KEL. KELAPA LIMA KEC. MERAUKE, KAB. MERAUKE, PROP. PAPUA</t>
  </si>
  <si>
    <t>Kampung Ngayu, Rt.001/001 Kel.Ngayu Kec.Ulilin Kab. Merauke   Papua</t>
  </si>
  <si>
    <t>: Kampung Kindiki Rt.001/001 Kel. Kindiki Kec. Ulilin Kab. merauke</t>
  </si>
  <si>
    <t>LINGKUNGAN 2 RT 11/003 KEL PATETEN DUA KEC AER TEMBAGA KAB. BITUNG SULAWESI UTARA</t>
  </si>
  <si>
    <t>JALAN SESATE RT.006/002 KEL BAMPU PEMALI KEC. MERAUKE KAB. MERAUKE PAPUA</t>
  </si>
  <si>
    <t>BOKRUMI KELURAHAN KELAPA 5 RT.001/008 KEL KELAPA 5 KEC. MERAUKE KAB. MERAUKE PAPUA</t>
  </si>
  <si>
    <t>SEMANGGA JAYA RT.001/001 KEL SEMANGGA JAYA KEC. SEMANGGA KAB. MERAUKE PAPUA</t>
  </si>
  <si>
    <t>JALAN FLAMBOYAN NO 347 RT.001/002 KEL PADANG RAHARJA  KEC MALIND KAB. MERAUKE PAPUA</t>
  </si>
  <si>
    <t>KAMPUNG KAFYAMKE RT.001/001 KEL KAFYAMKE KAB MERAUKE PAPUA</t>
  </si>
  <si>
    <t>JALAN BLORA RT.009/003 KEL. KAFYAMKE KEC. ULILIN KAB. MERAUKE PAPUA</t>
  </si>
  <si>
    <t>LISABHETO, RT.003/005 DESA WOLOWIRO KEC.PAGA KAB.SIKKA. NTT</t>
  </si>
  <si>
    <t>BIA ESTATE B DIV 1 RT.001/001 KEL MANDEKMAN.KEC ULILIN KAB.MEERAUKE PAPUA</t>
  </si>
  <si>
    <t>MONCONGAN RT/RW 002/002 KEL. BONTOMANAI KEC. BUNGAYA KAB. GOWA SULAWESI SELATAN</t>
  </si>
  <si>
    <t>DUSUN UMA NAAS RT/RW.014/006 DESA MAKTIHAN KEC.MALAKA BARAT KAB.MALAKA .NTT</t>
  </si>
  <si>
    <t>DUSUN KREY RT/RW. 008/004 KEL. RAIMATAUS KEC. MALAKA BARAT KAB. MALAKA. NTT</t>
  </si>
  <si>
    <t>TUA ENU RT/RW. 006/003 KEL. OE EKAM KEC. NOEBEBA KAB. TIMOR TENGAH SELATAN</t>
  </si>
  <si>
    <t>POP.B Geten tiri Rt.-/- Kel. Geten Tiri Kec. Jair  Kab. Bovendigoel. Papua</t>
  </si>
  <si>
    <t>SUMALLU RT.004/008 KEL.MANUJU KEC.MANUJU KAB. GOWA. SULAWESI</t>
  </si>
  <si>
    <t>LABBUA DUSUN CONGGORO RT.005/002 KEL. TAMALATEA KEC. MANUJU KAB.GOWA SULAWESI SELATAN</t>
  </si>
  <si>
    <t>CONGGORO RT.-/003 KEL.TAMALATEA KEC. MANUJU KAB.GOWA SULAWESI SELATAN</t>
  </si>
  <si>
    <t xml:space="preserve">JL.AMD BORONG JAMBU RT.003/004 KEL. TAMANGAPA KEC. MANGGALA. </t>
  </si>
  <si>
    <t xml:space="preserve">BONTO SUNGGU RT.-/- KEL BONTOTIRO KEC.RUMBIA KAB. JENEPONTO SULAWESI </t>
  </si>
  <si>
    <t>MANDEKMAN, RT.001/001 KEL.MANDEKMAN KEC. ULILIN KAB.MERAUKE. PAPUA</t>
  </si>
  <si>
    <t>METE, RT.0018/005 DESA MANUFUI KEC. SANTOAN, KAB. TIMOR TENGAH SELATAN NTT</t>
  </si>
  <si>
    <t>Jalan Garuda Lepro Rt.018 Rw 003 Kel. Rimba Jaya  Distrik Merauke Kab. Merauke</t>
  </si>
  <si>
    <t>SULAWESI SELATAN</t>
  </si>
  <si>
    <t>JAYA MAKMUR RT.006/- KEL JAYA MAKMUR KEC. KURIK KAB MERAUKE PAPUA</t>
  </si>
  <si>
    <t>HARAPAN MAKMUR RT.020/005 KEL.HARAPAN MAKMUR KEC.KURIK KAB.MERAUKE PAPUA</t>
  </si>
  <si>
    <t>JL.BEO RT.014/004 KEL.SUMBER HARAPAN KEC.TANAH MIRING KAB.MERAUKE PAPUA</t>
  </si>
  <si>
    <t>DUSUN TONGGOH BEREK RT.-/- KEL.PANGONGSEAN KEC.TORJUN KAB.SAMPANG JAWA TIMUR</t>
  </si>
  <si>
    <t>KAMP.MANDEKMAN RT.001/001 DISTRIK ULILIN KAB.MERAUKE PAPUA</t>
  </si>
  <si>
    <t>WATMURI RT.003/001 DESA WATUMURI KEC NIRUN MAS KAB.MALUKU TENGGARA BARAT MALUKU</t>
  </si>
  <si>
    <t>MARAS, RT.001/001 DESA GOLOLONI KEC RANA MESE KAB.MANGGARAI TIMUR NTT</t>
  </si>
  <si>
    <t>SOK, RT.002/001 DESA COPANG NDEJING KEC.BORONG KAB. MANGGARAI TIMUR. NTT</t>
  </si>
  <si>
    <t>GALONG RT.011/004 DESA WATU PARI KEC.KOTA KOMBA KAB.MANGGARAI TIMUR. NTT</t>
  </si>
  <si>
    <t>DUSUN PAPO RT.009/005 DESA GOLO ROS KEC. RANA MESE KAB. MANGGARAI TIMUR. NTT</t>
  </si>
  <si>
    <t>JL.TRANS PT.BIA EST C RT.003/003 DESA MANDEKMAN KEC.ULILIN KAB.MERAUKE PAPUA</t>
  </si>
  <si>
    <t>KAMPUNG KIRELI, RT.002/001 KEL.KIRELI KEC ULILIN KAB.MERAUKE.PAPUA</t>
  </si>
  <si>
    <t>DUSUN LIU RT.001/001 KEL.LOONUNA KEC.LAMAKNEN SELATAN KAB.BELU. NTT</t>
  </si>
  <si>
    <t>MANDEKMAN RT.003/002 KEL.MANDEKMAN KAB.MERAUKE. PAPUA</t>
  </si>
  <si>
    <t>WESO RT.008/004 KEL NANGA PUUN KEC.ELAR SELATAN KAB.MANGGARAI NTT</t>
  </si>
  <si>
    <t>JL. TRANS BIA RT.-/- KEL. MANDEKMAN KEC. ULILIN KAB. MERAUKE PAPUA</t>
  </si>
  <si>
    <t>KIMAKAMAK RT.003/002 DESA KIMAKAMAK KEC.ADONARA BARAT KAB..FLORES TIMUR NTT</t>
  </si>
  <si>
    <t>DUSUN PARANGGA RT.-/- DESA KAPITA KEC. BANGKALA KAB. JENEPONTO. SULAWESI SELATAN</t>
  </si>
  <si>
    <t>BEA SITA RT.002/003 KEL.BENTENG RAJA KEC. BORONG KAB. MANGGARAI TIMUR. NTT</t>
  </si>
  <si>
    <t>JALAN HASANUDIN KAMPUNG KARANG SENG SP III RT.001/001 DISTRIK KUALA KENCANA KAB.MIMIKA PAPUA</t>
  </si>
  <si>
    <t>TOJANG RT.-/- KEL. MANGKUNG KEC. PRAYA BARAT KAB. LOMBOK TENGAH NTB</t>
  </si>
  <si>
    <t>GALONG RT.005/002 KEL. WATU PARI KEC. KOTA KOMBA KAB. MANGGARAI TIMUR. NTT</t>
  </si>
  <si>
    <t>BRAI RT.001/001 KEL.WATUGONG KEC. ALOK TIMUR KAB. SIKKA NTT</t>
  </si>
  <si>
    <t>SICINI RT.001/001 KEL. SICINI KEC.PARIGI KAB. GOWA SULAWESI SELATAN</t>
  </si>
  <si>
    <t>LEKO LEMBO RT.11/006 KEL.WATU NGENE KEC.KOTA KOMBA KAB.MANGGARAI NTT</t>
  </si>
  <si>
    <t>PANYIKOKANG RT.008/008 KEL. MANUJU KEC.MANUJU KAB. GOWE SULAWESI SELATAN</t>
  </si>
  <si>
    <t>SELIL RT.001/001 KEL.SELIL KEC. ULILIN KAB. MERAUKE. PAPUA</t>
  </si>
  <si>
    <t>SICINI RT.001/001 KEL.SICINI KEC. PARIGI KAB. GOWA SULAWESI SELATAN</t>
  </si>
  <si>
    <t>RENTUNG RT.001/001 KEL. GORENG MENI KEC. LAMBA LEDA KAB. MAGGARAI TIMUR NTT</t>
  </si>
  <si>
    <t>DUSUN KRAJAN 1 RT.001/015 Kel GRENDEN KEC. PUGER KAB. JEMBER PROV. JAWA TIMUR</t>
  </si>
  <si>
    <t>MEKAR BUDI, RT. 002/002 DESA SUKA NEGARA KEC. NGAMBUR KAB. PESISIR BARAT LAMPUNG</t>
  </si>
  <si>
    <t>KAMPUNG SELIL RT. 001/001 DESA SELILI KEC. ULILIN KAB. MERAUKE PAPUA</t>
  </si>
  <si>
    <t>GALONG RT. 007/002 KEL. WATU PARI KEC. KOTA KOMBA KAB. MANGGARAI TIMUR NTT</t>
  </si>
  <si>
    <t>081337890422</t>
  </si>
  <si>
    <t>RENGKOLONG RT.001/- KEL.TOE KEC. REOK KAB. MANGGARAI NTT</t>
  </si>
  <si>
    <t>KETANG RT.004/004 KEL. KETANG KEC. LELAK KAB. MANGGARAI NTT</t>
  </si>
  <si>
    <t>GALONG RT.005/002 KEL. WATU PARI KEC. KOTA KOMBA KAB. MERAUKE NTT</t>
  </si>
  <si>
    <t>MUARA JELAPANG RT.023/- KEL.MUARA KILIS KEC. TENGAH ILIR</t>
  </si>
  <si>
    <t>SUMALLU RT.004/008 KEL SUMALLU KEC. MANUJU KAB. GOWA SULAWESI</t>
  </si>
  <si>
    <t>JL. GUDANG ARANG, RT.026 / RW. 008, KEL. MARO, KAC. MERAUKE, KAB MERAUKE, PROP. PAPUA</t>
  </si>
  <si>
    <t>HASLEON, RT.010/005 KEL.NAAS, KEC.MALAKA BARAT, KAB.BELU. NTT</t>
  </si>
  <si>
    <t>KELURAHAN LAMONE KEC.WIWIRANG KAB.KONAWE UTARA SULAWESI UTARA</t>
  </si>
  <si>
    <t>DUSUN KUALARAN RT.001/001KEL.LEUNKLOT KEC.WILIMAN KAB.BELU NTT</t>
  </si>
  <si>
    <t>CAMP 17 DIV 5 RT.- DESA ASIKI KEC JAIR KAB.BOVENDIGOEL.PAPUA</t>
  </si>
  <si>
    <t>ASIKI, DESA ASIKI KEC.JAIR KAB.BOVENDIGOEL. PAPUA</t>
  </si>
  <si>
    <t>DUSUN KAKANIUK B RT.003/002 DESA KAKANIUK, KEC. MALAKA TENGAH KAB.BELU.NTT</t>
  </si>
  <si>
    <t>BASE CAMP GMK RT.009/- DESA BATALANG KEC JORONG KAB.TANA LAUT, KALSEL</t>
  </si>
  <si>
    <t>DESA NAINABAN RT.004/002 KEL.BIKONI  KAB.TIMOR TENGAH UTARA. NTT</t>
  </si>
  <si>
    <t>OBENANI RT.005/002 KEL.UMANEN KEC.ATAMBUA BARAT, KAB.BELU. NTT</t>
  </si>
  <si>
    <t>LAENSUKAER RT.014/006 DESA SESERAI KEC.WEWIKU KAB.BELU. NTT</t>
  </si>
  <si>
    <t>DUSUN SESEKOE, RT.015/005 KEL.UNANEN KEC.ATAMBUA BARAT KAB.BELU NTT</t>
  </si>
  <si>
    <t>SESEKOE, RT.014/004 UNAMEN KEC.ATAMBUA BARAT. KAB.BELU. NTT</t>
  </si>
  <si>
    <t>DUSUN TUBAS LARA RT.011/004 KEL RABASA, KEC MALAKA BARAT KAB. BELU. NTT</t>
  </si>
  <si>
    <t>TUBAS LARAN RT.002/001 DESA RABASA KEC.MALAKA BARAT KAB.BELU.NTT</t>
  </si>
  <si>
    <t>PERUM PEMDA DOYO BARU RT.001/001 DESA DOYO BARU KEC WAIRU KAB JAYAPURA PAPUA</t>
  </si>
  <si>
    <t>DUSUN LAWULU RT.002/001 KEL.UMALOR KEC.MALAKA BARAT KAB.MALAKA NTT</t>
  </si>
  <si>
    <t>BONTORAMBA RT.-KEL BONTORAMBA, KEC.BONTO RAMBA KAB.JENEPONTO SULAWESI SELATAN</t>
  </si>
  <si>
    <t>SAMBET RT.003/001 KEL.SAMBET KEC.TOIANAS KAB.TIMOR TENGAH SELATAN. NTT</t>
  </si>
  <si>
    <t>DUSUN LAWALU RT.001/001 DESA UMALOR KEC.MALAKA BARAT. NTT</t>
  </si>
  <si>
    <t>YABAMARU RT.001/001 KEL.YABAMARU KEC.TANAH MIRING KAB.MERAUKE. PAPUA</t>
  </si>
  <si>
    <t>DIVISI 13 RT.-/- DESA GETENTIRI KEC. JAIR KAB.BOVEN DIGOEL. PAPUA</t>
  </si>
  <si>
    <t>WAEMOTO RT.002/001 DESA LIANG NDARA KEC.SANO NGGOANG KAB.MANGGARAI BARAT</t>
  </si>
  <si>
    <t>DUSUN AIHUN RT.001/001 KEL. LAKEKUN KEC.KOBALIMA KAB.MALAKA NTT</t>
  </si>
  <si>
    <t>KAMPUNG HIDUP BARU RT.007/02 KEL.HIDUPBARU KEC. TANAH MIRING MERAUKE. PAPUA</t>
  </si>
  <si>
    <t>LETNONI RT.005/002 KEL. O'OBIBI KEC.KOT'OLIN KAB. TIMOR TENGAH SELATAN. NTT</t>
  </si>
  <si>
    <t>TANIALO RT.002/007 KEL. BONTO JAYA KEC. BISSAPU KAB. BANTAENG, PROV.SULAWESI</t>
  </si>
  <si>
    <t>WENANAN RT.001/001 KEL. RAFAE KEC. RAIMANUK KAB. BELU. NTT</t>
  </si>
  <si>
    <t>MAPPASUNGGU RT.003/002 KEL.MALAKAJI KEC.TOPPOBULU KAB.GOWA SULAWESI SELATAN</t>
  </si>
  <si>
    <t>SUKAMANDI DAYA RT.-/- KEL.LENEK BARU KEC.LENEK KAB.LOMBOK TIMUR NTB</t>
  </si>
  <si>
    <t>GUDANG ARANG KELURAHAN MARO RT.025/008 KEL.MARO KEC.MERAUKE KAB.MERAUKE PAPUA</t>
  </si>
  <si>
    <t>LALERE KIIK RT.001/001 KEL.RENRUA KEC. RAIMANUK KAB. BELU NTT</t>
  </si>
  <si>
    <t>JALAN KUPRIK RT.003/003 KEL KELAPA 5 KEC. MERAUKE KAB. MERAUKE PAPUA</t>
  </si>
  <si>
    <t>DSN. TONGOH BARAT RT.-/- KEL. PANGONGSEAN KEC.TORJUN KAB. SAMPANG JAWA TIMUR</t>
  </si>
  <si>
    <t>082239420827</t>
  </si>
  <si>
    <t>KAMP.SIBI RT.-/- KEL SIBI KEC. BAMGI KAB. MAPPI PAPUA</t>
  </si>
  <si>
    <t>081273581546</t>
  </si>
  <si>
    <t>JALAN TRANS BIA RT.001/001 KEL. SELIL KEC. ULILI KAB.MERAUKE PAPUA</t>
  </si>
  <si>
    <t>082198382908</t>
  </si>
  <si>
    <t>FATUANIN RT.001/001 KEL.DAFALA KEC. TASIFETO TIMUR KAB. BELU NTT</t>
  </si>
  <si>
    <t>MERENDENG, RT.003/000 KEL. KUTA KEC.PUJUT KAB. LOMBOK TENGAH NTB</t>
  </si>
  <si>
    <t>DUSUN BONTOTANGA RT.001/001 KEC. BISSOLORO KAB. BUNGAYA KAB. GOWA SULAWESI SELATAN</t>
  </si>
  <si>
    <t>NAIBOTI RT.005/003 KEL.RAIMATAUS KEC.MALAKA BARAT NTT</t>
  </si>
  <si>
    <t>LETMONI RT.005/002 DESA OOBIBI KEC KOTOLIN KAB TTS NTT</t>
  </si>
  <si>
    <t>ASAK RT.-/- KEL PENGEMBUR KEC PUJUT KAB LOMBOK TEBDAH NTB</t>
  </si>
  <si>
    <t>NEKMESE RT.008/004 KEL.NEMEKSE KEC. AMARSI SELATAN KABUPATEN KUPANG NTT</t>
  </si>
  <si>
    <t>OEANA RT.010/005 KEL. TASINIFU KEC. MUTIS KAB. TIMOR TENGAH SELATAN NTT</t>
  </si>
  <si>
    <t>CAMP. POP A KM. 19 KEL. ASIKIE KEC. JAIR KAB. BOVEN DIGOEL</t>
  </si>
  <si>
    <t>082153012281</t>
  </si>
  <si>
    <t>DESA DALENG RT.003 RW.002 KEC.LEMBOR KABUPATEN MANGGARAI BARAT. NTT</t>
  </si>
  <si>
    <t>JL.TRANS PT BIA RT.001/001 KEL.MANDEKMAN KEC.ULILIN KAB.MERAUKE. PAPUA</t>
  </si>
  <si>
    <t>KAMPUNG SELIL RT.003/002 KEL SELIL KEC ULILIN KAB. MERAUKE. PAPUA</t>
  </si>
  <si>
    <t>KAUNIKI RT.001/001 DESA KAUNIKI KEC.TAKARI KAB.KUPANG. NTT</t>
  </si>
  <si>
    <t>TIMPORONGAN RT.001/004 DESA SEGERI KEC.SEGERI KAB.PANGKAJENE DAN KEPULAUAN SULAWESI SELATAN</t>
  </si>
  <si>
    <t>DUSUN KONCA RT.014/002 DESA CEMPI JAYA KEC.HU'U KAB. DOMPU. NTB</t>
  </si>
  <si>
    <t>JL.TRANS BIA RT.001/001 DESA SELIL KEC ULILIN KAB. MERAUKE PAPUA</t>
  </si>
  <si>
    <t>OESENA RT.005/008 DESA AJADBAKI KEC.MOLLO UTARA KAB.TIMOR TENGAH SELATAN.NTT</t>
  </si>
  <si>
    <t>PERANG RT.006/003 DESA PONTO ARA KEC.LEMBOR KAB.MANGGARAI BARAT. NTT</t>
  </si>
  <si>
    <t>JLAN TRANS BIA STATE B KAMPUNG MANDEKMAN DISTRIK ULILIN KAB.MERAUKE. PAPUA</t>
  </si>
  <si>
    <t>DESA TAPASU RT.002/001 KEC.TOBU KAB.TIMOR TENGAH SELATAN NTT</t>
  </si>
  <si>
    <t>PUBASU RT.013/006 KEL.PUBASU KEC.TOBU KAB.TIMOR TENGAH SELATAN. NTT</t>
  </si>
  <si>
    <t>JL.TRANS BIA STATE B KAMPUNG MANDEKMAN DISTRIK ULILIN  KAB.MERAUKE</t>
  </si>
  <si>
    <t>DUSUN MNESAT, RT.011/006 DESA TUTEM KEC.TOBU KAB.TIMOR TENGAH SELATAN. NTT</t>
  </si>
  <si>
    <t>MNESAT RT.010/005 KEL.TUTEM KEC.TOBU KAB.TIMOR TENGAH SELATAN .NTT</t>
  </si>
  <si>
    <t>TUTEM RT.010/006 KE.TUTEM KEC.TOBU KAB.KAB.TIMOR TENGAH SELATAN. NTT</t>
  </si>
  <si>
    <t>DIVISI IX POB B RT.005/003/ KEL GETENTIRI KEC.JAIR KAB.BOVENDIGOEL. PAPUA</t>
  </si>
  <si>
    <t>KAMPUNG POMAKO RT.008/- KEL.POMAKO KEC. MIMIKA TIMUR KAB. MIMIKA. PAPUA</t>
  </si>
  <si>
    <t>JALAN TRANS PT. BIA MAINCAMP ESTATE A RT.001/001 KEL. SELIL KEC. ULILIN KAB. MERAUKE. PAPUA</t>
  </si>
  <si>
    <t>MNESAT RT.010/005 KEL. TUTEM KEC. TOBU KAB. TTS. NTT</t>
  </si>
  <si>
    <t>KAMPUNG MANDEKMAN RT.001/001 KEL.MANDEKMAN KEC.ULILIN KAB. MERAUKE PAPUA</t>
  </si>
  <si>
    <t>JALAN TRANS PT. BIA MAINCAMP ESTATE A RT.000/000 KEL. SELIL KEC. ULILIN KAB. MERAUKE. PAPUA</t>
  </si>
  <si>
    <t>JL. GG GOLKAR KEL.RIMBA JAYA RT.031/001 KEL. RIMBA JAYA KEC. MERAUKE KAB.MERAUKE. PAPUA</t>
  </si>
  <si>
    <t>JALAN PELABUHAN BARU RT.001/001 KEL. SOKANGGO KEC.MANDOBO KAB. BOVEN PAPUA</t>
  </si>
  <si>
    <t>JL. TRANS BIA RT.003/003 KEL. SELIL KEC. ULILIN KAB. MERAUKE PAPUA</t>
  </si>
  <si>
    <t>DEVISI RT.-/- KEL. GETENTIRI KEC.JAIR KAB.BOVENDIGOEL PAPUA</t>
  </si>
  <si>
    <t>CAMP 19 RT.-/- KEL.ASIKI, KEC. JAIR KAB. BOVEN. PAPUA</t>
  </si>
  <si>
    <t>papua</t>
  </si>
  <si>
    <t>DOWORA RT.-/- KEL DOWORA KEC.GANE BARAT SELATAN KAB.ALMAHERA SELATAN. MALUKU</t>
  </si>
  <si>
    <t>Kamp. Kuler Rt.003/002 Desa Kuler Kec. Naukenjerai Kab. Merauke Papua</t>
  </si>
  <si>
    <t>FATUTUTA RT.009/005 KEL TUTEM KEC. TOBU KAB. TIMOR TENGAH SELATAN NTT</t>
  </si>
  <si>
    <t>FATUTASU RT.003/001 KEL OBSESI KEC MOLLOUTARA KAB TIMOR TENGAH SELATAN NTT</t>
  </si>
  <si>
    <t>KAMP.MATARA RT.002/001 KEL.MATARA KEC.SEMANGGA KAB.MERAUKE PAPUA</t>
  </si>
  <si>
    <t>PERANG RT.006/003 KEL.PONTO ARA KEC.LEMBOR KAB.MANGGARAI BARAT NTT</t>
  </si>
  <si>
    <t>CAMP.19 ASIKI RT.-/- KEL.ASIKI KEC.JAIR KAB.BOVEN DIGOEL PAPUA</t>
  </si>
  <si>
    <t>DUSUN NANGA NAE RT.-/- DESA RASA BAU KEC.  HU'U KAB.DOMPU NTB</t>
  </si>
  <si>
    <t>JL.POROS SARRANG KAMPUNG PERSIAPAN SARRANG KAMPUNG MULYA DITRIK TANAH MIRING KAB. MERAUKE. PAPUA</t>
  </si>
  <si>
    <t>JL. MALUKU RT.003/001 KEL. KARANG INDAH KEC. MERAUKE KAB.MERAUKE PAPUA</t>
  </si>
  <si>
    <t>CAMP INOCIN ABADI RT.010/- KEL.ASIKI KEC.JAIR KAB. BOVENDIGOEL PAPUA</t>
  </si>
  <si>
    <t>DUSUN MANEWAIN RT.001/001 KEL.LUTHA RATO KEC.LAMAKNEN SELATAN KAB. BELU. NTT</t>
  </si>
  <si>
    <t>DUSUN EKIN TAS RT.001/001 KEL.EKIN KEC.LAMAKNEN SELATAN KAB. BELU NTT</t>
  </si>
  <si>
    <t>DIVISI 6 KEL. ASKIKI KEC. JAIR KAB. BOVEN DIGOEL PAPUA</t>
  </si>
  <si>
    <t>DUSUN BUITONIS RT.004/002 KEL.TIALAI KEC.TASIFETO TIMUR KAB.BELU NTT</t>
  </si>
  <si>
    <t>DUSUN RANTETE RT.001/001 KEL.TNIUMANU KEC.LAEN MANEN KAB. BELU NTT</t>
  </si>
  <si>
    <t>DUSUN LAKUUMAN RT.001/001 KEL. LUTHA RATO KEC. LAMAKNEN SELATAN KAB. BELU NTT</t>
  </si>
  <si>
    <t>LOONUNA RT.001/001 KEL. LOONUNA KEC. LAMAKNEN SELATAN KAB. BELU NTT</t>
  </si>
  <si>
    <t>FATUBENAO LINGKUNGAN NITASREN RT.032/002 KEL. FATUBENAO KEC. KOTA ATAMBUA KAB. BELU NTT</t>
  </si>
  <si>
    <t>JALAN BANGO III RT.009/003 KEL.PONDOK LABU KEC.CILANDAK JAKARTA SELATAN. JAKARTA</t>
  </si>
  <si>
    <t>LONCILON RT.004/001 KEL.AITOUN KEC. RAIHAT KAB. BELU NTT</t>
  </si>
  <si>
    <t>BINONGKO RT.007/003 KEL. BINOGKO KEC.TELUK MUTIARA KAB. ALOR NTT</t>
  </si>
  <si>
    <t>KOLIBULIK RT.020/009 KEL.HODER KEC.WAIGETE KAB. SIKKA NTT</t>
  </si>
  <si>
    <t>ECHO III RT.003/004 KEL.LAPUA KEC.KAUREH KAB. JAYAPURA. PAPUA</t>
  </si>
  <si>
    <t>WEKLESE RT.002/001 KEL.SANLEO KEC.MALAKA TIMUR KAB. BELU NTT</t>
  </si>
  <si>
    <t>KAMPUNG SELIL RT.001/001 KEL. SELIL KEC. ULILIN KAB. MERAUKE PAPUA</t>
  </si>
  <si>
    <t>NINDATAN RT.003/002 KEL. SANLEO KEC.MALAKA TIMUR KAB. MALAKA NTT</t>
  </si>
  <si>
    <t>JALAN TRANS BIA RT.001/001 KEL.SELIL KEC. ULILIN KAB. MERAUKE PAPUA</t>
  </si>
  <si>
    <t>SAMBIRATA RT.008/003 KEL.SAMBIRATA KEL. CILONGOK KAB. BANYUMAS JAWA TENGAH</t>
  </si>
  <si>
    <t>OETULU RT.012/006 KEL.OETULU KEC. MUSI KAB. TTU NTT</t>
  </si>
  <si>
    <t>NIAN RT.007/003 KEL NIAN KEC. MIOMAFFO TENGAH KAB. TTU NTT</t>
  </si>
  <si>
    <t>MANEWAIN RT.001/001 KEL. LUTHA RATO KEC.LAMAKNEN SELATAN KAB. BELU NTT</t>
  </si>
  <si>
    <t>AJAOKENAT RT.002/001 KEL. TUTEM KEC.TOBU TTS. NTT</t>
  </si>
  <si>
    <t>BETMANU RT.004/003 KEL. KAUNIKI KEC. TAKARI KAB. KUPANG NTT</t>
  </si>
  <si>
    <t>NOELBAKI RT.009/003 KEL. NOELBAKI KEC.KUPANG TENGAH KAB. KUPANG NTT</t>
  </si>
  <si>
    <t>LOONUNA RT.003/001 KEL. LOONUNA KEC. LAMAKNEN SELATAN KAB. BELU NTT</t>
  </si>
  <si>
    <t>LUAH RT.019/009 KEL.HODER KEC.WAIGETE KAB. SIKKA NTT</t>
  </si>
  <si>
    <t xml:space="preserve">MEKAR BUDI RT.-/- KEL. SUKA NEGARA KEC.NGAMBUR KAB. PESISIR BARAT </t>
  </si>
  <si>
    <t>JALAN TRANS BIA RT.001/001 KEL. SELIL KEC.ULILIN KAB. MERAUKE PAPUA</t>
  </si>
  <si>
    <t>ALFASERA RT.003/002 KEL. WAN WAIBOB KEC. MUTING KAB. MERAUKE PAPUA</t>
  </si>
  <si>
    <t>NIAN RT.-/- KEL. NIAN KEC. MIOMAFO TENGAH TTU NTT</t>
  </si>
  <si>
    <t>JL. BUPUL RT.010/011 KEL. KELAPA LIMA KEC. MERAUKE KAB. MERAUKE PAPUA</t>
  </si>
  <si>
    <t>DUSUN PIE BULAK RT.001/001 KEL.LOONUNA KEC. LAMAKNEK SELATAN KAB. BELU NTT</t>
  </si>
  <si>
    <t>JALAN ANGKASA TANAH MERAH RT.007/- KEL. PERSATUAN KEC. MANDOBO KAB. BOVEN DIGOEL PAPUA</t>
  </si>
  <si>
    <t>TABANG BARAT RT.001/001 KEL TABANG BARAT KEC. RAINIS KEPULAUAN TALAUD SULAWESI UTARA</t>
  </si>
  <si>
    <t>KAMPUNG SELIL  RT.001/001 KEL. SELIL KEC. SELIL KAB. MERAUKE PAPUA</t>
  </si>
  <si>
    <t>KAMP. TOF TOF RT.002/001 KEL.TOF TOF KEC.ELIGOBEL KAB. MERAUKE PAPUA</t>
  </si>
  <si>
    <t>NIAN Rt.008/003 KEL.NIAN KEC.MIOMAFFO TENGAH KAB.TIMOR TENGAH SELATAN NTT</t>
  </si>
  <si>
    <t>DIVISI 6 PT. BIA</t>
  </si>
  <si>
    <t>DUSUN TALA RT.001/001 DESA GISING KECAMATAN ELAR SELATAN KAB. MANGGARAI TIMUR. NTT</t>
  </si>
  <si>
    <t>DIVISI 9 GETENTIRI RT.001/001 DISTRIK JAIR KAB. BOVEN DIGOEL PAPUA</t>
  </si>
  <si>
    <t>DIVISI 9 PT.BIA</t>
  </si>
  <si>
    <t>KAMP. BUPUL INDAH RT/RW 003/001 KEL. BUPUL INDAH KEC. ELIGOBEL KAB. MERAUKE-PAPUA</t>
  </si>
  <si>
    <t>JALAN HUSEN PALELA RT.003/001 KEL. MULI KEC. MERAUKE KAB. MERAUKE PAPUA</t>
  </si>
  <si>
    <t>KAMPUNG KAFYAMKE RT.004/001 DESA KAFYAMKE KEC.ULILIN KAB. MERAUKE. PAPUA</t>
  </si>
  <si>
    <t>081248777464</t>
  </si>
  <si>
    <t>Paman</t>
  </si>
  <si>
    <t>KAMPUNG WEKATIMUN RT.037/012 DESA UMANEN KEC. ATAMBUA BARAT KAB. MANGGARAI BARAT.NTT</t>
  </si>
  <si>
    <t>NAIME RT.004/002 KEL.OEBAKI KEC.NOEBEBA KAB. TIMOR TENGAH SELATAN NTT</t>
  </si>
  <si>
    <t>KRAYAN SENTOSA  RT.002/- KEL.KRAYAN SENTOSA KEC. LONG IKIS KAB. PASER, KALIMANTAN</t>
  </si>
  <si>
    <t>DIVISI 11 MAIN CAMP POB KAMPUNG GETEN TIRI DISTRIK JAIR KAB.BOVENDIGOEL PAPUA</t>
  </si>
  <si>
    <t>DESA MUSTIKA RT.010/001 KEC. KURANI KAB. TANAH BAMBU KALIMANTAN SELATAN</t>
  </si>
  <si>
    <t>OELFATU RT.003/001 DESA OELFATU KEC. AMFOANG BARAT LAUT KAB. KUPANG NTT</t>
  </si>
  <si>
    <t>SAENAMA RT.001/001 DESA SAENAMA KEC. RINHAT KAB. MALAKA NTT</t>
  </si>
  <si>
    <t>TUAKOLE RT.011/005 KEL.TUAKOLE KEC. BATU PUTIH KAB. TIMOR TENGAH SELATAN. NTT</t>
  </si>
  <si>
    <t>DUSUN LOOMOTA LALAWAR RT.003/002 DESA UMATOOS KEC.MALAKA BARAT KAB. MALAKA NTT</t>
  </si>
  <si>
    <t>BENUS RT.003/001 DESA BENUS KEC.NAIBENU TIMOR TENGAH SELATAN. NTT</t>
  </si>
  <si>
    <t>NETUPAPAN RT.004/002 KEL.NEKE KEC. OENINO KAB.TIMOR TENGAH SELATAN. NTT</t>
  </si>
  <si>
    <t>OEKOLO RT.013/004 KEL.HUMUSU KEC.INSAN UTARA, KAB. TIMOR TENGAH UTARA. NTT</t>
  </si>
  <si>
    <t>JALAN TRANS PT. BIA RT.001/001 KEL. SELIL KEC. ULILIN KAB. MERAUKE. PAPUA</t>
  </si>
  <si>
    <t>TABANG BARAT RT.-/- KEL. TABANG BARAT KEC. TABANG KAB. MAMASA SULAWESI BARAT</t>
  </si>
  <si>
    <t>NELU RT.008/004 KEL.SUNSEA KEC.NAIBENU KAB. TIMOR TENGAH UTARA. NTT</t>
  </si>
  <si>
    <t>FATUMTASA RT.008/004 KEL.FATUMTASA KEC. INSANA UTARA KAB.TIMOR TENGAH UTARA. NTT</t>
  </si>
  <si>
    <t>OEMATAMBOLI RT.001/001 KEL.OEMATAMBOLI KEC.LOBALAN KAB. ROTE NDAO NTT</t>
  </si>
  <si>
    <t>DUSUN JAGA RT.-/- KEL.MUNTE KEC. LIKUPANG BARAT KAB.MINAHASA UTARA. SULAWESI</t>
  </si>
  <si>
    <t>DUSUN POELMAN RT.005/003 KEL. KELAISI TIMUR KEC.ALOR SELATAN KAB.ALOR. NTT</t>
  </si>
  <si>
    <t>GETENTIRI RT.-/- KELURAHAN GETENTIRI KEC.JAIR KAB.BOVENDIGOEL . PAPUA</t>
  </si>
  <si>
    <t>NIAN RT.007/003 KEL.NIAN KEC. MIOMAFFO TENGAH KAB. TIMOR TENGAH SELATAN NTT</t>
  </si>
  <si>
    <t>SUMBER HARAPAN RT.001/001 KEL.SUMBER HARAPAN KEC. TANAH MIRING KAB. MERAUKE. PAPUA</t>
  </si>
  <si>
    <t>KAMPUNG MANDEKMAN. RT.001/001 KEL.MANDEKMAN KEC. ULILIN KAB.MERAUKE. PAPUA</t>
  </si>
  <si>
    <t>JALAN TRANS BIA RT/RW. 001/001 KEL. SELIL KEC. ULILIN KAB. MERAUKE. PAPUA</t>
  </si>
  <si>
    <t>DUSUN WELULI RT/RW. 001/001 KEL. DIRUN KEC. LAMAKNEN KAB. BELU. NTT</t>
  </si>
  <si>
    <t>JAGA VI RT/RW. 000/000 KEL. MUNTE KEC. LIKUPANG BARAT KAB. MINAHASA UTARA, SULAWESI UTARA</t>
  </si>
  <si>
    <t>KOPOONE RT/RW. 009/007 KEL. SOKORIA KEC. NDONA TIMUR KAB. ENDE. NTT</t>
  </si>
  <si>
    <t>LANGKAS RT/RW. 007/004 KEL. PONG MURUNG KEC. RUTENG KAB.MANGGARAI. NTT</t>
  </si>
  <si>
    <t>DUSUN LWALU RT.001/001 KEL. FAHILUKA KEC.MALAKA TENGAH KAB. BELU. NTT</t>
  </si>
  <si>
    <t>KAMPUNG SELIL RT.001/001 KEL.SELIL KEC ULILIN KAB. MERAUKE. PAPUA</t>
  </si>
  <si>
    <t>JALAN TRAN BIA RT.001/002 KEL. SELIL KEC.ULILIN KAB.MERAUKE PROV. PAPUA</t>
  </si>
  <si>
    <t>OEMASI,RT.007/004 KEL.FATU'ANA KEC. INSANA KAB. TIMOR TENGAH SELATAN. NTT</t>
  </si>
  <si>
    <t>APREN RT.016/008 KEL.APREN KEC.AMARASI KAB.KUPANG NTT</t>
  </si>
  <si>
    <t>JALAN TRANS BIA RT.001/001 KEL. SELIL KEC. ULILIN KAB. MERAUKE. PAPUA</t>
  </si>
  <si>
    <t>DESA OELFATU RT.012/006 KEL OELFATUKEC.AMFOANG BARAT LAUT, KAB. KUPANG NTT</t>
  </si>
  <si>
    <t>NULARAN RT.017/006 KEL/WEULUN KEC.WEWIKU KAB.MALAKA. NTT</t>
  </si>
  <si>
    <t>NETEMNANU SELATAN RT.006/003 KEL. NATEMNANU SELATAN KEC.AMFOANG TIMUR KAB. KUPANG NTT</t>
  </si>
  <si>
    <t>KOBELINAH RT.005/002 KEL.FAYULUNU KEC.AMANATUN SELATAN KAB. TTS. NTT</t>
  </si>
  <si>
    <t>GETENTIRI RT.-/- KEL. GETENTIRI KEC. JAIR KAB. BOVEN DIGOEL. PAPUA</t>
  </si>
  <si>
    <t>JL.PERTANIAN RT.001/003 KEL. WOSI KEC. MANOKWARI BARAT KAB. MANOKWARI PAPUA BARAT</t>
  </si>
  <si>
    <t>OEYEK RT.008/004 KEL.FAE KEC. AMANATUN SELATAN KAB. TTS NTT</t>
  </si>
  <si>
    <t>CAMP BCA RT.001/002  KEL MANDEKMAN KEC. ULILIN KAB. MERAUKE PAPUA</t>
  </si>
  <si>
    <t>JL. CENDRAWASIH RT.003/001 KEL. SUMBER HARAPAN KEC. TANAH MIRING KAB. MERAUKE PAPUA</t>
  </si>
  <si>
    <t>OEKOLO RT.005/002 KEL. HUMUSU OEKOLO KEL. INSANA UTARA KEC. INSANA UTARA KAB. TTU NTT</t>
  </si>
  <si>
    <t>Jalan kenangan Rt.019/004 Kel. Mandala Kec.Merauke Kab. Merauke Papua</t>
  </si>
  <si>
    <t>KAKEULARAN RT.001/001 KEL LASEAN KEC. MALAKA BARAT KAB. MALAKA NTT</t>
  </si>
  <si>
    <t>KAMPUNG GETENTIRI RT.001/000 KEL.GETENTIRI KEC.JAIR KAB.BOVEN DIGOEL PAPUA</t>
  </si>
  <si>
    <t>TORAJA UTARA</t>
  </si>
  <si>
    <t>OEYEK RT.007/003 KEL.FAE KEC.AMANATUN SELATAN KAB.TIMOR TENGAH SELATAN NTT</t>
  </si>
  <si>
    <t>081211500209</t>
  </si>
  <si>
    <t>WEOAN RT.001/002 DESA DUA KORAN KEC.RAIMANUK KAB.BELU NTT</t>
  </si>
  <si>
    <t>082250989883</t>
  </si>
  <si>
    <t>082198310102</t>
  </si>
  <si>
    <t>SUNBAKI RT.006/003 KEL.SUNSEA KEC.NAIBENU KAB.TIMOR TENGAH SELATAN NTT</t>
  </si>
  <si>
    <t>KAMPUNG ENGGAL JAYA  RT.002/001, KEL. ENGGOL JAYA KEC. ELIGOBEL KAB. MERAUKE. PAPUA</t>
  </si>
  <si>
    <t>KACIDU RT.003/003 DESA LEMBANG GANTARAN KEKE KEC.TOMPO BULU KAB.BANTAENG. SULSEL</t>
  </si>
  <si>
    <t>SULSEL</t>
  </si>
  <si>
    <t>GOLO LALO WALING RT.008/004 KEL WALING KEC.BORONG KAB. MANGGARAI TIMUR NTT</t>
  </si>
  <si>
    <t>JALAN SESATE KEL. BAMBU PEMALI KECAMATAN MERAUKE KAB. MERAUKE PAPUA</t>
  </si>
  <si>
    <t>DUSUN WELIMAN RT.007/004 KEL LALETEN KEC. WELIMAN KAB. BELU NTT</t>
  </si>
  <si>
    <t>JALAN SESATE RT.007/002 KEL. BAMBU PEMALI KECAMATAN MERAUKE KAB. MERAUKE PAPUA</t>
  </si>
  <si>
    <t>081273631553</t>
  </si>
  <si>
    <t>TANAH PUTIH RT.011/002 KEL TANAH PUTIH KEC.KUPANG TIMUR KAB. KUPANG NTT</t>
  </si>
  <si>
    <t>TODANARA RT.006/004 DESA TODANARA KEC. ILE IPE TIMUR KAB. LEMBATA NTT</t>
  </si>
  <si>
    <t>LAMATOKAN RT.009/000 KEL.LAMATOKAN KEC.ILE APE TIMUR KAB LEMBATA NTT</t>
  </si>
  <si>
    <t>PATISOMBA RT.041/010 KEL.WURING KEC ALOK BARAT KAB. SIKKA NTT</t>
  </si>
  <si>
    <t>082198963998</t>
  </si>
  <si>
    <t>DUSUN BERIKA RT.002/001/KEL. LALETEN KEC WELIMAN KAB. BELU NTT</t>
  </si>
  <si>
    <t>;085251876342</t>
  </si>
  <si>
    <t>DUSUN SAMBI LEREN RT.002/007 KEL.PURWOSARI KEC. GUMUKMAS KAB. JEMBER JAWA TIMUR</t>
  </si>
  <si>
    <t>082198310092</t>
  </si>
  <si>
    <t>NIRULERO Rt.003/001 KEL.RIIT KEC.NITA KAB.SIKKA NTT</t>
  </si>
  <si>
    <t>DAMPANG RT.001/004 KEL.GANTARANG KERE KEC.GANTARANG KERE</t>
  </si>
  <si>
    <t>JL. PEMBANGUNAN RT.011/004 KEL.RIMBA JAYA DISTRIK MERAUKE KAB.MERAUKE. PAPUA</t>
  </si>
  <si>
    <t>JL. VANILI SWAKARSA KELURAHAN ARSYAMAN DISTRIK ARSO KAB. KEEROM. PAPUA</t>
  </si>
  <si>
    <t>JL. ARAFURA PAYUM RT.020/007 KEL. SAMKAI DISTRIK MERAUKE KAB.MERAUKE. PAPUA</t>
  </si>
  <si>
    <t>KAMPUNG NGGAYU RT.002/001 DISTRIK ULILIN KAB.MERAUKE. PAPUA</t>
  </si>
  <si>
    <t>DUSUN SESUR RT.008/004 DESA LANGGA SAI KEC. ELAR SELATAN KAB.MANGGARAI TIMUR NTT</t>
  </si>
  <si>
    <t>DUSUN NAMO RT.002/001 DESA MUTING KEC. LEMBOR SELATAN KAB. MANGGARAI BARAT. NTT</t>
  </si>
  <si>
    <t>JALAN GARUDA SPADEM RT.015/002 KEL. MULI KEC. MERAUKE KAB. MERAUKE PAPUA</t>
  </si>
  <si>
    <t>CPO B RT.-/- KEL. GETENTIRI KEC. JAIR KAB.BOVENDIGOEL PAPUA</t>
  </si>
  <si>
    <t>081288563418</t>
  </si>
  <si>
    <t>FENUN RT.005/003 KEL FENUN KEC. AMANATUN KAB. TTS NTT</t>
  </si>
  <si>
    <t>081247091616</t>
  </si>
  <si>
    <t>NITANA RT.004/002 KEL. FENUN KEC. AMANATUN SELATAN KAB. TIMOR TENGAH SELATAN NTT</t>
  </si>
  <si>
    <t>ERBAUN RT.001/001 DESA ERBAUN KAB.AMARASI BARAT KAB.KUPANG NTT</t>
  </si>
  <si>
    <t>081340387503</t>
  </si>
  <si>
    <t>MAMPU RT.003/00 KEL MANUJU KEC. MANUJU KAN GOWA SULAWESI SELATAN</t>
  </si>
  <si>
    <t>081338812813</t>
  </si>
  <si>
    <t>PURIMANULAI NO 20 RT.015/005 KEL.MANULAI II KEC ALAK KOTA KUPANG NTT</t>
  </si>
  <si>
    <t>082292366458</t>
  </si>
  <si>
    <t>081343231859</t>
  </si>
  <si>
    <t>081298287519</t>
  </si>
  <si>
    <t>081250521694</t>
  </si>
  <si>
    <t>082318479954</t>
  </si>
  <si>
    <t>081344116255</t>
  </si>
  <si>
    <t>KAMPUNG SIGABEL RT.002/001 KEL.SIGABEL KEC.MUTING KAB.MERAUKE PAPUA</t>
  </si>
  <si>
    <t>082198479227</t>
  </si>
  <si>
    <t>DUSUN LAENLETEN RT.012/006 KEL.UMALAWAIN KEC.WELIMAN KAB.BELU NTT</t>
  </si>
  <si>
    <t>DSN.CANDRA JAYA KMP.KURIK RT.005/003 KEL.KURIK KEC. KURIK KAB. MERAUKE. PAPUA</t>
  </si>
  <si>
    <t>GETENTIRI DIVISI 9 RT/RW -/- KEL. GETENTIRI KEC. JAIR KAB. BOVEN DIGOEL-PAPUA</t>
  </si>
  <si>
    <t>OENOPU, RT.017/RW. 007, DESA FOTILO, KEC. AMANATUN UTARA, KAB. TIMOR TENGAH SELATAN, PROP. NTT</t>
  </si>
  <si>
    <t xml:space="preserve">KAMPUNG SELIL RT.001/001 KEL SELIL KEC ULILIN KAB. MERAUKE PAPUA </t>
  </si>
  <si>
    <t>DUSUN BOSOKOLO RT.001/002 DESA DIRUN KEC.LAMAKNEN KAB. BELU NTT</t>
  </si>
  <si>
    <t>081293767215</t>
  </si>
  <si>
    <t>NIKI NIKI UN RT.004/002 KEL NIKINIKI UN KEC. OENINO KAB. TTS NTT</t>
  </si>
  <si>
    <t>TERUK RT.001/001 KEL. NENU KEC. CIBAL KAB. MANGGARAI NTT</t>
  </si>
  <si>
    <t>082318457564</t>
  </si>
  <si>
    <t>WAE KULI RT.11/006 KEL KAJONG KEC REOK KAB MANGGARAI NTT</t>
  </si>
  <si>
    <t>082318479974</t>
  </si>
  <si>
    <t>LADUR RT.001/001 KEL LADUR KEC CIBAL KAB. MANGGARAI NTT</t>
  </si>
  <si>
    <t>081296035337</t>
  </si>
  <si>
    <t>DUSUN LAFAHIN RT.007/004 KEL.DUALAUS KEC. KAKULUK MESAK KAB. BELU NTT</t>
  </si>
  <si>
    <t>081240805328</t>
  </si>
  <si>
    <t>DUSUN CONGGO RT.008/004 KEL RIUS KEC REOK KAB. MANGGARAI NTT</t>
  </si>
  <si>
    <t>082193897332</t>
  </si>
  <si>
    <t>081240805315</t>
  </si>
  <si>
    <t>NANU RT.014/007 KEL SAMBI KEC REOK KAB MANGGARAI NTT</t>
  </si>
  <si>
    <t>081238153669</t>
  </si>
  <si>
    <t>KOLANG RT.11/006 LANTE KEC.REOK KAB MANGGARAI NTT</t>
  </si>
  <si>
    <t>081292774352</t>
  </si>
  <si>
    <t>BIA ESTATE B RT.001/001 KEL. MANDEKMAN KEC. ULILIN KAB MERAUKE PAPUA</t>
  </si>
  <si>
    <t>CAMP 19 ASIKI RT 000 RW 000 DESA ASIKI KECAMATAN JAIR KABUPATEN BOVEN DIGOEL, PAPUA</t>
  </si>
  <si>
    <t>KAMPUNG BERSEHATI RT.001/001 KEL.BERSEHATI KEC.TANAH MIRING KAB MERAUKE PAPUA</t>
  </si>
  <si>
    <t>SULIREN RT.001/001 DESA KULARARI KEC. TASIFETO TIMUR KAB. BELU NTT</t>
  </si>
  <si>
    <t>DIVISI 11 MAINCAMP POP B KEL.GETEN TIRI KEC.JAIR KAB. BOVENDIGOEL PAPUA</t>
  </si>
  <si>
    <t>JALAN TMP RT.007/002 KEL.MARO KEC.MERAUKE KAB.MERAUKE. PAPUA</t>
  </si>
  <si>
    <t>DUSUN JAGIL RT.003/012 DESA GAMBIRAN KEC. PRIGEN KAB. PASURUAN JAWA TIMUR</t>
  </si>
  <si>
    <t>KAMPUNG ASIKI RT.-/- KEL. ASIKI KAB. BOVEN DIGOEL PAPUA</t>
  </si>
  <si>
    <t>PACALAN RT.001/006 KEL. SUKOREJO KEC. WEDI KAB. KLATEN JAWA TENGAH</t>
  </si>
  <si>
    <t>ASRAMA KODIM RT.005/005 KEL. MANDALA KEC.MERAUKE KAB.MERAUKE PROV MERAUKE</t>
  </si>
  <si>
    <t>JL.MELATI RT.009/003 KEL. TELAGA SARI KEC. KURIK KAB. MERAUKE. PAPUA</t>
  </si>
  <si>
    <t>KAMPUNG NGAYU RT.001/001 KEC.ULILIN KAB.MERAUKE.PAPUA</t>
  </si>
  <si>
    <t>KAMPUNG MANDEKMAN RT.-001/001 KEL. MANDEKMAN KEC. ULILIN KAB. MERAUKE PAPUA</t>
  </si>
  <si>
    <t>JL. ONGGATMIT RT.001/001 KEL.RIMBAJAYA KEC. MERAUKE KAB. MERAUKE, PAPUA</t>
  </si>
  <si>
    <t>JL. HASANUDDIN RT.007/002 KAMPUNG MIMI BARU DISTRIK JAGEBOB KAB.MERAUKE PAPUA</t>
  </si>
  <si>
    <t>JALAN RAYA MANDALA SPADEM, RT.001/001 KEL.MULI KEC. MERAUKE</t>
  </si>
  <si>
    <t>LINGKUNGAN II, RT. 000 / RW. 000, KEL. LAHANRUKU, KEC. TALAWI, KAB. BATU BARA, PROP. SULAWESI UTARA</t>
  </si>
  <si>
    <t>JL TRANS PT. BIA RT 003 RW 002 KAMPUNG SELIL KEC. ULILIN KABUPATEN MERAUKE, PAPUA</t>
  </si>
  <si>
    <t>KAMP. SELIL RT.003/002 DIST. ULILIN KAB. MERAUKE . PAPUA</t>
  </si>
  <si>
    <t>DUSUN NABE III RT.006/003 KEL.NABE KEC.MAUKARO KAB. ENDE NTT</t>
  </si>
  <si>
    <t>JALAN PENDIDIKAN RT.001/001 KEL. MANDALA KEC. MERAUKE KAB. MERAUKE PAPUA</t>
  </si>
  <si>
    <t>JALAN JAWA RT.006/003 KELURAHAN. KARANG INDAH KEC. MERAUKE. KAB. MERAUKE. PAPUA</t>
  </si>
  <si>
    <t>jalan Husein Palela Rt.003/001 kel. Muli distrik merauke kab. Merauke. Papua</t>
  </si>
  <si>
    <t>KAMP. SUKA MAJU RT.020/005 KEL. SUKA MAJU KEC. MALIND KAB. MERAUKE PAPUA</t>
  </si>
  <si>
    <t>KAMBE RT.003/004/ KEL TANA RATA KEC. KOTA KOMBA KAB. MANGGARAI TIMUR NTT</t>
  </si>
  <si>
    <t>NAE RT.-/- DESA NAE KEC. SAPE KAB. BIMA. NTB</t>
  </si>
  <si>
    <t>DUSUN ULUTEDONG RT.001/001 KEL.GARANTA KEC. UJUNG LOE KAB. BULUKUMBA. SULSEL</t>
  </si>
  <si>
    <t>JALAN TRANS BIA MAIN CAMP ESTATE A RT.003/003 KEL. SELIL KEC. ULILIN KAB. MERAUKE. PAPUA</t>
  </si>
  <si>
    <t>JALAN MISSI RT.007/002 KEL. MANDALA KEC. MERAUKE KAB MERAUKE. PAPUA</t>
  </si>
  <si>
    <t>JALAN TRANS PT.BIA ESTATE A RT.003/003 KEL. SELIL KEC. ULILIN KAB. MERAUKE PAPUA</t>
  </si>
  <si>
    <t>JALAN TRANS PT.BIA ESTATE B RT.001/001 KEL. SELIL KEC. ULILIN KAB. MERAUKE PAPUA</t>
  </si>
  <si>
    <t>DUSUN BONTOLOE RT.002/001 KEL.BONTOLOE KEC. BONTOLEMPANGANG KAB.GOWA SULAWESI SELATAN</t>
  </si>
  <si>
    <t>JL. LET BUSIR DS II AIR GADING RT.002/002 DESA AIR GADING KEC. BATURAJA BARAT KAB. OGAN KOMERING BULU SUMATERA SELATAN</t>
  </si>
  <si>
    <t>JALAN NOARI RT.006/002 KEL. KARANG INDAH KEC. MERAUKE KAB.MERAUKE. PAPUA</t>
  </si>
  <si>
    <t>JL. SESATE RT.-/- KEL. BAMPU PEMALI KEC. MERAUKE KAB. MERAUKE PAPUA</t>
  </si>
  <si>
    <t>SEED AGGUNG RT.010/005 KEL.SEED AGGUNG KEC.MUTING KAB. MERAUKE. PAPUA</t>
  </si>
  <si>
    <t>JALAN SESATE RT.006/002 KEL.BAMBU PEMALI KEC. MERAUKE KAB.MERAUKE PAPUA</t>
  </si>
  <si>
    <t>DETUN AKA RT.011/006 KEL. BHERA KEC. MEGO KAB.SIKKA NTT</t>
  </si>
  <si>
    <t>JALAN KEBRA 1 RT.010/003 KEL.KUMBE KEC. MALIND KAB. MERAUKE. PAPUA</t>
  </si>
  <si>
    <t>WATUWAWI DSN PAGA BARAT RT.007/004 KEL. PAGA KEC.PAGA KAB. SIKKA. NTT</t>
  </si>
  <si>
    <t>JL. TRANS PT.BIA ESTATE C KAMPUNG MANDEKMAN RT.001 RW.001 DISTRIK ULILIN KAB. MERAUKE. PAPUA</t>
  </si>
  <si>
    <t>KAMPUNG BUPUL INDAH, RT.002/001 KAMPUNG BUPUL KEC. ELIKOBEL.  KAB. MERAUKE PAPUA</t>
  </si>
  <si>
    <t>NEBE2 RT.004/002 DESA NABE KEC. MAUKARO KAB.ENDE NTT</t>
  </si>
  <si>
    <t>TELAGA SARI KEC. KURIK KOTA MERAUKE KEC. MERAUKE. PAPUA</t>
  </si>
  <si>
    <t>DSN.MOJOLENGI RT.0012/013 KEL. BENDO KEC.PARE KABUPATEN KEDIRI JAWATIMUR</t>
  </si>
  <si>
    <t>JATIM</t>
  </si>
  <si>
    <t>KAMPUNG SUMBER REJEKI RT.004/002 KEL.SUMBER REJEKI KEC. KURIK KAB. MERAUKE. PAPUA</t>
  </si>
  <si>
    <t>KPG. HAPAN MAKMUR RT.002/001 DISTRIK KURIK KAB. MERAUKE. PAPUA</t>
  </si>
  <si>
    <t>JL. GARUDA SPADEM RT.015/003 KEL.MULI KEC.MERAUKE KAB.MERAUKE PAPUA</t>
  </si>
  <si>
    <t>LINGKUNGAN 2 RT.001/002  DESA TEWAAN KEC. RANOWULU KAB.BITUNG, SULAWESI UTARA</t>
  </si>
  <si>
    <t>MBENGU RT.009/004 KEL.MBENGU KEC.PAGA KAB. SIKKA NTT</t>
  </si>
  <si>
    <t>JL.MUTING POLDER RT.001/001 KEL. MARO KEC. MERAUKE KAB. MERAUKE. PAPUA</t>
  </si>
  <si>
    <t>JALAN MENARA LAMPU 1 RT.004/002 KEL. SAMKAI KEC. MERAUKE KAB.MERAUKE PAPUA</t>
  </si>
  <si>
    <t xml:space="preserve">SELIL RT.-/- KEL. SELIL KEC. ULILIN KAB. MERAUKE PAPUA </t>
  </si>
  <si>
    <t>JL.GUDANG ARANG RT.026/008 KEL. MANDALA KEC, MERAUKE, KAB. MERAUKE PAPUA</t>
  </si>
  <si>
    <t>JLN.SESATE RT.006/002 KEL. BAMBU PEMALI KEC. MERAUKE KAB.MERAUKE. PAPUA</t>
  </si>
  <si>
    <t>JL. KAMPUNG BARU RT.001/001 KEL.HIDUP BARU KEC. TANAH MIRING KAB. NERAUKE. PAPUA</t>
  </si>
  <si>
    <t>KAMPUNG SELILI RT 001 RW 001 KECAMATAN ULILIN KABUPATEN MERAUKE, PAPUA</t>
  </si>
  <si>
    <t>DUSUN TALOULUN RT 001 RW 001 DESA LAKEKUN UTARA KEC KOBALIMA KAB MALAKA, NTT</t>
  </si>
  <si>
    <t>VILA MUTIARA ASRI IX NO.8 RT 003 RW 009 DESA BULUROKENG KEC BIRINGKANAYA KAB MAKASSAR, SULAWESI SELATAN</t>
  </si>
  <si>
    <t>JL. BIAK RT 005 RW 001 KELURAHAN MANDALA KEC MERAUKE KABUPATEN MERAUKE , PAPUA</t>
  </si>
  <si>
    <t>JL. POROS TAMAN SISWA RT 005 RW 002 DESA AMUNKAY KECAMATAN TANAH MIRING KABUPATEN MERAUKE, PAPUA</t>
  </si>
  <si>
    <t>KAMPUNG RAWAHAYU RT.002/001 KEL.RAWA HAYU KEC. ULILIN KAB. MERAUKE. PAPUA</t>
  </si>
  <si>
    <t>JL. RAYA MANDALA RT 001 RW 001 KELURAHAN MANDALA KECAMATAN MERUKE KABUPATEN MERAUKE, PAPUA</t>
  </si>
  <si>
    <t>LANGOARI RT 001 RW 001 DESA LANGOARI KECAMATAN TAKALLA KABUPATEN WAJO, SULAWESI SELATAN</t>
  </si>
  <si>
    <t>KAMPUNG GERISAR RT 001 RW 001 DESA GERISAR KECAMATAN ELIGOBEL KABUPATEN MERAUKE, PAPUA</t>
  </si>
  <si>
    <t>MEREUKE</t>
  </si>
  <si>
    <t>MAROKIMA RT 008 RW 002 DESA GUNUNG KECAMATAN KOTA KOMBA KABUPATEN MANGGARAI TIMUR, NTT</t>
  </si>
  <si>
    <t>WOLOJITA RT 001 RW 001 DESA WOLOJITA KECAMATAN WOLOJITA KABUPATEN ENDE, NTT</t>
  </si>
  <si>
    <t>KAMPUNG MUTING RT 004 RW 002 DESA MUTING KECAMATAN MUTING KABUPATEN MERAUKE, PAPUA</t>
  </si>
  <si>
    <t>085197025923</t>
  </si>
  <si>
    <t>KAMPUNG MUTING RT 002 RW 001 DESA MUTING KECAMATAN MUTING KABUPATEN MERAUKE, PAPUA</t>
  </si>
  <si>
    <t>085352104836</t>
  </si>
  <si>
    <t>KAMPUNG KUMAAF RT 002 RW 001 KECAMATAN ULILIN KABUPATEN MERAUKE, PAPUA</t>
  </si>
  <si>
    <t>0001585309713</t>
  </si>
  <si>
    <t>0001585306844</t>
  </si>
  <si>
    <t>0002078437781</t>
  </si>
  <si>
    <t>0001585308881</t>
  </si>
  <si>
    <t>TOTAL</t>
  </si>
  <si>
    <t>BP-1903011409KB</t>
  </si>
  <si>
    <t>9101011010880015</t>
  </si>
  <si>
    <t>00/00EB/0319/382</t>
  </si>
  <si>
    <t>HENDRIKUS KAIZE</t>
  </si>
  <si>
    <t>JL.EMASU RT.016/004 LEL.MANDALA KEC.MERAUKE KAB.MERAUKE PAPUA</t>
  </si>
  <si>
    <t>9101090101950003</t>
  </si>
  <si>
    <t>8102082912930001</t>
  </si>
  <si>
    <t>8102081007960001</t>
  </si>
  <si>
    <t>5304022703990001</t>
  </si>
  <si>
    <t>9101012703910002</t>
  </si>
  <si>
    <t>9101022908860001</t>
  </si>
  <si>
    <t>8102030609920004</t>
  </si>
  <si>
    <t>5303200107930001</t>
  </si>
  <si>
    <t>9101090508930001</t>
  </si>
  <si>
    <t>5304162706940002</t>
  </si>
  <si>
    <t>SARA KURNIAWAN</t>
  </si>
  <si>
    <t>PAULINUS NGORANUBUN</t>
  </si>
  <si>
    <t>JOHANIS NGORANUBUN</t>
  </si>
  <si>
    <t>FRANSISKUS NELSON MAU</t>
  </si>
  <si>
    <t>PAULUS YOSEPH YERISTOUW</t>
  </si>
  <si>
    <t>AGUSTINUS TOROK</t>
  </si>
  <si>
    <t>ANDREAS JANJAAN</t>
  </si>
  <si>
    <t>ALBERTUS SANIT</t>
  </si>
  <si>
    <t>MARTINUS SELAN</t>
  </si>
  <si>
    <t>JEFRIANUS KLAU</t>
  </si>
  <si>
    <t>INFORMATIKA</t>
  </si>
  <si>
    <t>OPO</t>
  </si>
  <si>
    <t>CONTROL LA</t>
  </si>
  <si>
    <t>000050√33097√</t>
  </si>
  <si>
    <t>No</t>
  </si>
  <si>
    <t>Total</t>
  </si>
  <si>
    <t>00/00EB/0221/1130</t>
  </si>
  <si>
    <t>00/00EB/0221/1154</t>
  </si>
  <si>
    <t>00/00EB/0521/1233</t>
  </si>
  <si>
    <t>00/00EB/0521/1236</t>
  </si>
  <si>
    <t>00/00EB/0521/1237</t>
  </si>
  <si>
    <t>00/00EB/0521/1238</t>
  </si>
  <si>
    <t>00/00EB/0521/1234</t>
  </si>
  <si>
    <t>00/00EB/0521/1240</t>
  </si>
  <si>
    <t>00/00EB/0521/1219</t>
  </si>
  <si>
    <t>00/00EB/0521/1221</t>
  </si>
  <si>
    <t>00/00EB/0521/1220</t>
  </si>
  <si>
    <t>00/00EB/0521/1226</t>
  </si>
  <si>
    <t>00/00EB/0521/1225</t>
  </si>
  <si>
    <t>00/00EB/0521/1218</t>
  </si>
  <si>
    <t>00/00EB/0521/1229</t>
  </si>
  <si>
    <t>00/00EB/0521/1223</t>
  </si>
  <si>
    <t>00/00EB/0521/1224</t>
  </si>
  <si>
    <t>00/00EB/0120/845</t>
  </si>
  <si>
    <t>00/00EB/0820/1020</t>
  </si>
  <si>
    <t>00/00EB/0820/1021</t>
  </si>
  <si>
    <t>00/00EB/0221/1132</t>
  </si>
  <si>
    <t>00/00EB/0221/1133</t>
  </si>
  <si>
    <t>00/00EB/0221/1135</t>
  </si>
  <si>
    <t>00/00EB/0521/1232</t>
  </si>
  <si>
    <t>00/00EB/0521/1239</t>
  </si>
  <si>
    <t>00/00EB/0521/1231</t>
  </si>
  <si>
    <t>00/00EB/0521/1222</t>
  </si>
  <si>
    <t>00/00EB/0521/1227</t>
  </si>
  <si>
    <t>00/00EB/0521/1230</t>
  </si>
  <si>
    <t>00/00EB/0521/1228</t>
  </si>
  <si>
    <t>00/00EB/1020/1052</t>
  </si>
  <si>
    <t>00/00EB/1118/343</t>
  </si>
  <si>
    <t>00/00EB/0221/1136</t>
  </si>
  <si>
    <t>00/00EB/0221/1137</t>
  </si>
  <si>
    <t>00/00EB/0221/1139</t>
  </si>
  <si>
    <t>00/00EB/0221/1149</t>
  </si>
  <si>
    <t>00/00EB/0321/1156</t>
  </si>
  <si>
    <t>00/00EB/0321/1157</t>
  </si>
  <si>
    <t>9101091212820001</t>
  </si>
  <si>
    <t>00/00EB/0920/1046</t>
  </si>
  <si>
    <t>00/00EB/0221/1140</t>
  </si>
  <si>
    <t>00/00EB/0221/1141</t>
  </si>
  <si>
    <t>00/00EB/0221/1152</t>
  </si>
  <si>
    <t>00/00EB/0421/1199</t>
  </si>
  <si>
    <t>00/00EB/0421/1200</t>
  </si>
  <si>
    <t>00/00EB/0421/1201</t>
  </si>
  <si>
    <t>00/00EB/0320/952</t>
  </si>
  <si>
    <t>00/00EB/0321/1159</t>
  </si>
  <si>
    <t>00/00EB/0321/1160</t>
  </si>
  <si>
    <t>00/00EB/0321/1161</t>
  </si>
  <si>
    <t>00/00EB/0321/1162</t>
  </si>
  <si>
    <t>00/00EB/0321/1163</t>
  </si>
  <si>
    <t>00/00EB/0421/1203</t>
  </si>
  <si>
    <t>00/00EB/0421/1205</t>
  </si>
  <si>
    <t>00/00EB/0421/1206</t>
  </si>
  <si>
    <t>00/00EB/0421/1208</t>
  </si>
  <si>
    <t>00/00EB/0321/1185</t>
  </si>
  <si>
    <t>00/00EB/1120/1056</t>
  </si>
  <si>
    <t>00/00EB/0221/1074</t>
  </si>
  <si>
    <t>00/00EB/0221/1076</t>
  </si>
  <si>
    <t>00/00EB/0221/1078</t>
  </si>
  <si>
    <t>00/00EB/0221/1079</t>
  </si>
  <si>
    <t>00/00EB/0221/1080</t>
  </si>
  <si>
    <t>00/00EB/0221/1081</t>
  </si>
  <si>
    <t>00/00EB/0221/1082</t>
  </si>
  <si>
    <t>00/00EB/0221/1083</t>
  </si>
  <si>
    <t>00/00EB/0221/1151</t>
  </si>
  <si>
    <t>00/00EB/0221/1150</t>
  </si>
  <si>
    <t>00/00EB/0421/1209</t>
  </si>
  <si>
    <t>00/00EB/0421/1210</t>
  </si>
  <si>
    <t>00/00EB/0321/1165</t>
  </si>
  <si>
    <t>00/00EB/0221/1085</t>
  </si>
  <si>
    <t>00/00EB/0221/1087</t>
  </si>
  <si>
    <t>00/00EB/0221/1093</t>
  </si>
  <si>
    <t>00/00EB/0221/1094</t>
  </si>
  <si>
    <t>00/00EB/0221/1095</t>
  </si>
  <si>
    <t>00/00EB/0221/1097</t>
  </si>
  <si>
    <t>00/00EB/0221/1098</t>
  </si>
  <si>
    <t>00/00EB/0221/1099</t>
  </si>
  <si>
    <t>00/00EB/0221/1102</t>
  </si>
  <si>
    <t>00/00EB/0221/1103</t>
  </si>
  <si>
    <t>00/00EB/0221/1105</t>
  </si>
  <si>
    <t>00/00EB/0221/1146</t>
  </si>
  <si>
    <t>00/00EB/0421/1211</t>
  </si>
  <si>
    <t>00/00EB/1120/1059</t>
  </si>
  <si>
    <t>00/00EB/0221/1108</t>
  </si>
  <si>
    <t>00/00EB/0221/1109</t>
  </si>
  <si>
    <t>00/00EB/0221/1111</t>
  </si>
  <si>
    <t>00/00EB/0221/1113</t>
  </si>
  <si>
    <t>00/00EB/0221/1116</t>
  </si>
  <si>
    <t>00/00EB/0221/1117</t>
  </si>
  <si>
    <t>00/00EB/0221/1119</t>
  </si>
  <si>
    <t>00/00EB/0221/1120</t>
  </si>
  <si>
    <t>00/00EB/0221/1121</t>
  </si>
  <si>
    <t>00/00EB/0221/1124</t>
  </si>
  <si>
    <t>00/00EB/0221/1125</t>
  </si>
  <si>
    <t>00/00EB/0221/1127</t>
  </si>
  <si>
    <t>00/00EB/0221/1128</t>
  </si>
  <si>
    <t>00/00EB/0221/1129</t>
  </si>
  <si>
    <t>00/00EB/0221/1148</t>
  </si>
  <si>
    <t>00/00M2/0820/103</t>
  </si>
  <si>
    <t>00/00M2/0611/129</t>
  </si>
  <si>
    <t>00/00M2/0920/130</t>
  </si>
  <si>
    <t>NO</t>
  </si>
  <si>
    <t xml:space="preserve">BECHOE LOADER </t>
  </si>
  <si>
    <t>24 Tahun 5 Bulan</t>
  </si>
  <si>
    <t>25 Tahun 1 Bulan</t>
  </si>
  <si>
    <t>00/00EB/0621/1244</t>
  </si>
  <si>
    <t>00/00EB/0621/1245</t>
  </si>
  <si>
    <t>00/00EB/0621/1247</t>
  </si>
  <si>
    <t>00/00EB/0621/1248</t>
  </si>
  <si>
    <t>00/00EB/0621/1249</t>
  </si>
  <si>
    <t>00/00EB/0621/1257</t>
  </si>
  <si>
    <t>00/00EB/0621/1258</t>
  </si>
  <si>
    <t>00/00EB/0621/1259</t>
  </si>
  <si>
    <t>00/00EB/0621/1261</t>
  </si>
  <si>
    <t>00/00EB/0621/1262</t>
  </si>
  <si>
    <t>00/00EB/0621/1263</t>
  </si>
  <si>
    <t>00/00EB/0621/1264</t>
  </si>
  <si>
    <t>00/00EB/0621/1265</t>
  </si>
  <si>
    <t>00/00EB/0621/1266</t>
  </si>
  <si>
    <t>00/00EB/0621/1267</t>
  </si>
  <si>
    <t>00/00EB/0621/1268</t>
  </si>
  <si>
    <t>00/00EB/0621/1269</t>
  </si>
  <si>
    <t>00/00EB/0621/1270</t>
  </si>
  <si>
    <t>00/00EB/0621/1271</t>
  </si>
  <si>
    <t>00/00EB/0621/1272</t>
  </si>
  <si>
    <t>00/00EB/0621/1273</t>
  </si>
  <si>
    <t>00/00EB/0621/1274</t>
  </si>
  <si>
    <t>00/00EB/0621/1275</t>
  </si>
  <si>
    <t>00/00EB/0621/1276</t>
  </si>
  <si>
    <t>00/00EB/0621/1277</t>
  </si>
  <si>
    <t>00/00EB/0521/1279</t>
  </si>
  <si>
    <t>00/00EB/0521/1280</t>
  </si>
  <si>
    <t>00/00EB/0521/1282</t>
  </si>
  <si>
    <t>7306140607940002</t>
  </si>
  <si>
    <t>MUH SALEH</t>
  </si>
  <si>
    <t>PANYIKOKANG RT.001//- DESA MANUJU KEC.MANUJU KAB.GOWA SULAWESI SELATAN</t>
  </si>
  <si>
    <t>SAPAYA</t>
  </si>
  <si>
    <t>7306063012830003</t>
  </si>
  <si>
    <t>DUSUN BORONGREA DESA BII-BILI RT.004/002 KEC.BONTOMARANNU KAB.GOWA SULAWESI SELATAN</t>
  </si>
  <si>
    <t>7306092512740002</t>
  </si>
  <si>
    <t>SUBARMAN</t>
  </si>
  <si>
    <t>AGROBISNIS</t>
  </si>
  <si>
    <t>PUMBARORO LING KARAENG LOE RT.029/010 DESA SAPAYA KEC.BUNGAYA KAB.GOWA SULAWESI SELATAN</t>
  </si>
  <si>
    <t>5306082704860001</t>
  </si>
  <si>
    <t>YOHANES OLA NAREK</t>
  </si>
  <si>
    <t>KIMAKAMAK RT.002/001 KEL.KIMAKAMAK KEC.ADONARA BARAT KAB.FLORES TIMUR NTT</t>
  </si>
  <si>
    <t>7306141704970001</t>
  </si>
  <si>
    <t>ABD ASIS</t>
  </si>
  <si>
    <t>SUMALLU, RT.004/008 KEL.MANUJU KEC.MANUJU KAB.GOWA SULAWESI SELATAN</t>
  </si>
  <si>
    <t>5307110112870002</t>
  </si>
  <si>
    <t>HILARIUS VIANCE</t>
  </si>
  <si>
    <t>BORA</t>
  </si>
  <si>
    <t>BORA RT.007/004 DESA WATUMERAK KEC.DORENG KAB.SIKKA NTT</t>
  </si>
  <si>
    <t>8103051710850001</t>
  </si>
  <si>
    <t>HABEL LAYAN</t>
  </si>
  <si>
    <t>RITABEL</t>
  </si>
  <si>
    <t>RITABEL RT.001/002 KEL.RITABEL KEC.TANIMBAR UTARA KAB.MALUKU TENGGARA BARAT MALUKU</t>
  </si>
  <si>
    <t>3510061007970004</t>
  </si>
  <si>
    <t>AGASTA TRIWINDRA PRAYITNO</t>
  </si>
  <si>
    <t>BAYUWANGI</t>
  </si>
  <si>
    <t>DUSUN SUMBERWARU RT.001/003 KEL.TAMAN AGUNG KEC.CLURING KAB.BAYUWANGI JAWA TIMUR</t>
  </si>
  <si>
    <t>7306172512800001</t>
  </si>
  <si>
    <t>SAKIR</t>
  </si>
  <si>
    <t>SICINI</t>
  </si>
  <si>
    <t>CARI RT.001/002 DESA JONO KEC.PARIGI KAB.GOWA SULAWESI SELATAN</t>
  </si>
  <si>
    <t>5319011908020002</t>
  </si>
  <si>
    <t>ADRIANUS DERVAN</t>
  </si>
  <si>
    <t>BEA SITA RT.002/006 DESA BENTENG RAJA KEC.BORONG KAB.MANGGARAI TIMUR NTT</t>
  </si>
  <si>
    <t>ISMAIL</t>
  </si>
  <si>
    <t>HAMSAH</t>
  </si>
  <si>
    <t>7306170101870002</t>
  </si>
  <si>
    <t>BALITI</t>
  </si>
  <si>
    <t>BALITI RT.001/001 KEL.JONO KEC.PARIGI KAB.GOWA SULAWESI SELATAN</t>
  </si>
  <si>
    <t>5304111402970001</t>
  </si>
  <si>
    <t>SIRILIUS TAE</t>
  </si>
  <si>
    <t>HAEMOLIK</t>
  </si>
  <si>
    <t>DUSUN LELARANA RT.003/001 KEL.BIUDUKFOHO KEC.RINHAT KAB.MALAKA NTT</t>
  </si>
  <si>
    <t>5301090104980001</t>
  </si>
  <si>
    <t>OENONI</t>
  </si>
  <si>
    <t>OENONI RT.011/015 KEL.OENONI KEC.AMARASI KAB.KUPANG NTT</t>
  </si>
  <si>
    <t>ERWIN ELEISSON VECKY REINNAMAH</t>
  </si>
  <si>
    <t>8102142706940001</t>
  </si>
  <si>
    <t>JUSTUS SILALEBIT</t>
  </si>
  <si>
    <t>ELIASA</t>
  </si>
  <si>
    <t>LING.CAROL WAYTILA RT.000/000 KEL.LANGGUR KEC.KEI KECIL KAB.MALUKU TENGGARA MALUKU</t>
  </si>
  <si>
    <t>9101021511010001</t>
  </si>
  <si>
    <t>MELKIOR BOA MAHUZE</t>
  </si>
  <si>
    <t>JLN DIWA RT.001/001 KEL.MUTIRNG KEC.MUTING KAB.MERAUKE PAPAU</t>
  </si>
  <si>
    <t>5304182203000001</t>
  </si>
  <si>
    <t>YOVENALIS MARDI BERE</t>
  </si>
  <si>
    <t>5304010903960001</t>
  </si>
  <si>
    <t>DOMINGGUS LION</t>
  </si>
  <si>
    <t>5304221007860001</t>
  </si>
  <si>
    <t>DUSUN SISI DIRUN RT.001/001 KEL.DIRUN KEC.LAMAKNEN KAB.BELU NTT</t>
  </si>
  <si>
    <t>BEINOKA 1 RT.017/004  KEL.LIDAK KEC.ATAMBUA SELATAN KAB.BELU NTT</t>
  </si>
  <si>
    <t>9116015203900001</t>
  </si>
  <si>
    <t>HIDELFONSA AFU</t>
  </si>
  <si>
    <t>ANGGAI</t>
  </si>
  <si>
    <t>TANAH MERAH RT.002/000 KEL.PERSATUAN KEC.MANDOBO KAB.BOVEN DIGOEL PAPUA</t>
  </si>
  <si>
    <t>BOVEN DOGOEL</t>
  </si>
  <si>
    <t>7306032904000002</t>
  </si>
  <si>
    <t>RUDI MAHESA</t>
  </si>
  <si>
    <t>BORITALLASA</t>
  </si>
  <si>
    <t>BORITALLASA RT.002/001 DESA RAPPOLEMBA KEC.TOMPOBULU KAB.GOWA SULAWESI SELATAN</t>
  </si>
  <si>
    <t>5272012010890004</t>
  </si>
  <si>
    <t>EKA TAKDIR</t>
  </si>
  <si>
    <t>PANE RT.008/002 DESA PANE KEC.PASANAE BARAT KOTA BIMA NTB</t>
  </si>
  <si>
    <t>5315032104840003</t>
  </si>
  <si>
    <t>BENEDIKTUS TANGGAR</t>
  </si>
  <si>
    <t>REWENG RT.00/01 KEL.MUNTING KEC.LEMBOR KAB.MANGGARAI BARAT NTT</t>
  </si>
  <si>
    <t>5315031201780001</t>
  </si>
  <si>
    <t>SELFIDUS SIDIN</t>
  </si>
  <si>
    <t>REWENG RT.008/002 KEL.LENDONG KEC.LEMBOR SELATAN KAB.MANGGARAI BARAT NTT</t>
  </si>
  <si>
    <t>3510020608730003</t>
  </si>
  <si>
    <t>DSN.PASEMBON RT.006/006 KEL.SAMBIROJO KEC.BANGOREJO KAB.BANYUWANGI JAWA TIMUR</t>
  </si>
  <si>
    <t>5304050707970002</t>
  </si>
  <si>
    <t>ALFONSIUS ASA KOKO</t>
  </si>
  <si>
    <t>HALIMEA</t>
  </si>
  <si>
    <t>DUSUN HALIMEA RT.001/001 KEL.LEOSAMA KEC.KAKULUK MESAK KAB.BELU NTT</t>
  </si>
  <si>
    <t>5304101212940006</t>
  </si>
  <si>
    <t>MAKTIHAN NAAS</t>
  </si>
  <si>
    <t>RAIDIKUR RT.002/002 KEL.NAITIMU KEC.TASIFEO BARAT KAB.BELU NTT</t>
  </si>
  <si>
    <t>DRIVER D-42</t>
  </si>
  <si>
    <t>YAKOBUS LEKAIRUA</t>
  </si>
  <si>
    <t>DATA KARYAWAN MINGGUAN</t>
  </si>
  <si>
    <t>BP-1305060219B</t>
  </si>
  <si>
    <t>9116050509790002</t>
  </si>
  <si>
    <t>YUSTINUS DARMO YUWONO</t>
  </si>
  <si>
    <t>Tanaman Pangan &amp; Holtikultura</t>
  </si>
  <si>
    <t>CAMP 19 ASIKI KECAMATAN JAIR KABUPATEN BOVEN DIGOEL, PAPUA</t>
  </si>
  <si>
    <t>FAHARUDDIN DG NGOPO</t>
  </si>
  <si>
    <t>DANIEL KLAU BRIA</t>
  </si>
  <si>
    <t>7306052308720001</t>
  </si>
  <si>
    <t>PANDENG</t>
  </si>
  <si>
    <t>LABBUA</t>
  </si>
  <si>
    <t>LABBUA DUSUN CONGGORO RT.-/003 KEL.TAMALATEA KEC.MANUJU KAB.GOWASULAWESI SELATAN</t>
  </si>
  <si>
    <t>5302152412860001</t>
  </si>
  <si>
    <t>DANIAL LOINENAK</t>
  </si>
  <si>
    <t>ILMU PEMERINTAHAN</t>
  </si>
  <si>
    <t>OENEKE</t>
  </si>
  <si>
    <t>FATU MANUFUI RT.011/002 KEL.FATU MANUFUI KEC.BOKING KAB.TIMOR TENGAH SELATAN  NTT</t>
  </si>
  <si>
    <t>7306140203860002</t>
  </si>
  <si>
    <t>BAHTIAR</t>
  </si>
  <si>
    <t>LABBUA RT.002/002 KEL.TAMALATEA KEC.MANUJU KAB.GOWA SULAWESI SELATAN</t>
  </si>
  <si>
    <t>7326070203960001</t>
  </si>
  <si>
    <t>MIKA PABENTENG</t>
  </si>
  <si>
    <t>PA'TANGAN RT.000/000 KEL.BUNTU LA'BO KEC.SANGGALANGI'KAB.TORAJA UTARA SULAWESI SELATAN</t>
  </si>
  <si>
    <t>7326050405810001</t>
  </si>
  <si>
    <t>MARKUS MARIN</t>
  </si>
  <si>
    <t>TANA'PAPA KAYU RT.-/- KEL.SAPAN KUA-KUA KEC.BUNTAO' KAB.TORAJA UTARA SULAWESI SELATAN</t>
  </si>
  <si>
    <t>5307030104810002</t>
  </si>
  <si>
    <t>YOSEPH SAMSUDI</t>
  </si>
  <si>
    <t>LELA</t>
  </si>
  <si>
    <t>KAMPUNG SELIL RT.000/000 KEL.SELIL KEC.ULILIN KAB.MERAUKE PAPUA</t>
  </si>
  <si>
    <t>5304182009950002</t>
  </si>
  <si>
    <t>SEBASTIANUS RAIMUNDUS TALO</t>
  </si>
  <si>
    <t>DUSUN TAUN IL RT.001/001 KEL.LUTHA RATO KEC.LAMAKNEN SELATAN KAB.BELU NTT</t>
  </si>
  <si>
    <t>9101091405880002</t>
  </si>
  <si>
    <t>TITUS GAHARU</t>
  </si>
  <si>
    <t>OSSO</t>
  </si>
  <si>
    <t>7306070107910285</t>
  </si>
  <si>
    <t>TONRORITA</t>
  </si>
  <si>
    <t>BTN GRAHA KALEGOWA BLOK E10/16 KEL.MANGALLI KEC.PALANGGA KAB. GOWA SULAWESI SELATAN</t>
  </si>
  <si>
    <t>5202040306840003</t>
  </si>
  <si>
    <t>SEPIT RT.000/000 DESA PENGEMBUR KEC.PUJUT KAB.LOMBOK TENGAH NTB</t>
  </si>
  <si>
    <t>SUKI</t>
  </si>
  <si>
    <t>SEPIT RT.-/- DESA PENGEMBUR KEC.PUJUT KAB.LOMBOK TENGAH NTB</t>
  </si>
  <si>
    <t>5304031803990001</t>
  </si>
  <si>
    <t>PUTRA IGNASIUS ARIANTO MALI</t>
  </si>
  <si>
    <t>FATUNARU RT.003/001 KEL.ASUMANU KEC.RAIHAT KAB.BELU NTT</t>
  </si>
  <si>
    <t>5304012303010002</t>
  </si>
  <si>
    <t>STEFANUS ELTON NAK</t>
  </si>
  <si>
    <t>NUAWAIN</t>
  </si>
  <si>
    <t>DUSUN MAKES RT.002/001 DESA DIRUN KEC.LAMAKNEN KAB.BELU NTT</t>
  </si>
  <si>
    <t>TOMOR</t>
  </si>
  <si>
    <t>FEBRONIUS MELKISEDIUS BIFEL</t>
  </si>
  <si>
    <t>5202043112890107</t>
  </si>
  <si>
    <t>SAHDAN</t>
  </si>
  <si>
    <t>TERSEK</t>
  </si>
  <si>
    <t>TERSEK RT.000/000 KEL.PENGEMBUR KEC.PUJUT KAB.LOMBOK TENGAH NTB</t>
  </si>
  <si>
    <t>5304181912930001</t>
  </si>
  <si>
    <t>DOMINGGUS LOE</t>
  </si>
  <si>
    <t>DUSUN HOLMASAK RT.003/001  KEL.SISI FATUBERAL KEC.LAMAKNEN SELATAN KAB.BELU NTT</t>
  </si>
  <si>
    <t>5303122005960001</t>
  </si>
  <si>
    <t>ALFRIDUS KOMI NAIF</t>
  </si>
  <si>
    <t>OETULU</t>
  </si>
  <si>
    <t>OETULU RT.009/005 KEL.OETULU KEC.MUSI KAB.TIMOR TENGAH UTARA NTT</t>
  </si>
  <si>
    <t>5303120608990001</t>
  </si>
  <si>
    <t>ALGERIUS RENOL SAU</t>
  </si>
  <si>
    <t>5202040107980156</t>
  </si>
  <si>
    <t>LALU SUPARLAN</t>
  </si>
  <si>
    <t>SEANG</t>
  </si>
  <si>
    <t>SEANG RT.000/000 KEL.PENGEMBUR KEC.PUJUT KAB.LOMBOK TENGAH NTT</t>
  </si>
  <si>
    <t>5203093112750187</t>
  </si>
  <si>
    <t>MAHYUDIN</t>
  </si>
  <si>
    <t>FAJAR INDAH</t>
  </si>
  <si>
    <t>DS FAJAR INDAH RT.004/002 KEL.FAJAR INDAH KEC.GUNUNG MENGANG KAB.MUARA ENIM  PROPINSI SUMATRERA SELATAN</t>
  </si>
  <si>
    <t>KEMBANG KERANG</t>
  </si>
  <si>
    <t>KEMBANG KERANG LAUT BARAT RT.000/000 KEL.KEMBANG KERANG KEC.AIKMEL KAB.LOMBOK TIMUR NTB</t>
  </si>
  <si>
    <t>1603041302780002</t>
  </si>
  <si>
    <t>SUPARLAN</t>
  </si>
  <si>
    <t>KEBANG KERANG</t>
  </si>
  <si>
    <t>5203091010800004</t>
  </si>
  <si>
    <t>LALU SAHEH</t>
  </si>
  <si>
    <t>9101090903960001</t>
  </si>
  <si>
    <t>ELVRIDUS BANUNAEK</t>
  </si>
  <si>
    <t>KAMPUNG MANDEKMAN RT.001/001 KEL.MANDEKMAN KEC.ULULIN KAB.MERAKE PAPUA</t>
  </si>
  <si>
    <t>31 Tahun 5 Bulan</t>
  </si>
  <si>
    <t>00/00M2/0513/134</t>
  </si>
  <si>
    <t>00/00M2/0121/135</t>
  </si>
  <si>
    <t>00/00EB/0621/1283</t>
  </si>
  <si>
    <t>00/00EB/0621/1285</t>
  </si>
  <si>
    <t>00/00EB/0621/1286</t>
  </si>
  <si>
    <t>00/00EB/0621/1287</t>
  </si>
  <si>
    <t>00/00EB/0621/1288</t>
  </si>
  <si>
    <t>00/00EB/0621/1289</t>
  </si>
  <si>
    <t>00/00EB/0621/1290</t>
  </si>
  <si>
    <t>00/00EB/0621/1291</t>
  </si>
  <si>
    <t>00/00EB/0621/1292</t>
  </si>
  <si>
    <t>00/00EB/0621/1293</t>
  </si>
  <si>
    <t>00/00EB/0621/1296</t>
  </si>
  <si>
    <t>00/00EB/0621/1297</t>
  </si>
  <si>
    <t>00/00EB/0621/1298</t>
  </si>
  <si>
    <t>00/00EB/0621/1300</t>
  </si>
  <si>
    <t>00/00EB/0621/1301</t>
  </si>
  <si>
    <t>00/00EB/0621/1302</t>
  </si>
  <si>
    <t>00/00EB/0621/1303</t>
  </si>
  <si>
    <t>00/00EB/0621/1305</t>
  </si>
  <si>
    <t>00/00EB/0621/1306</t>
  </si>
  <si>
    <t>00/00EB/0621/1307</t>
  </si>
  <si>
    <t>00/00EB/0621/1308</t>
  </si>
  <si>
    <t>00/00EB/0621/1309</t>
  </si>
  <si>
    <t>00/00EB/0621/1311</t>
  </si>
  <si>
    <t>00/00EB/0621/1312</t>
  </si>
  <si>
    <t>00/00EB/0621/1313</t>
  </si>
  <si>
    <t>00/00EB/0621/1314</t>
  </si>
  <si>
    <t>00/00EB/0621/1317</t>
  </si>
  <si>
    <t>00/00EB/0621/1318</t>
  </si>
  <si>
    <t>00/00EB/0621/1304</t>
  </si>
  <si>
    <t>00/00EB/0321/1170</t>
  </si>
  <si>
    <t>00/00EB/0321/1168</t>
  </si>
  <si>
    <t>00/00EB/0221/1145</t>
  </si>
  <si>
    <t>00/00EB/1120/1055</t>
  </si>
  <si>
    <t>00/00EB/1120/1057</t>
  </si>
  <si>
    <t>00/00EB/0221/1142</t>
  </si>
  <si>
    <t>00/00EB/0221/1153</t>
  </si>
  <si>
    <t>00/00EB/0321/1169</t>
  </si>
  <si>
    <t>00/00EB/0121/1069</t>
  </si>
  <si>
    <t>00/00EB/0121/1071</t>
  </si>
  <si>
    <t>00/00EB/0221/1155</t>
  </si>
  <si>
    <t>00/00EB/0321/1171</t>
  </si>
  <si>
    <t>5319031012770000</t>
  </si>
  <si>
    <t>3509081104870000</t>
  </si>
  <si>
    <t xml:space="preserve">DRIVER </t>
  </si>
  <si>
    <t>1508093007980001</t>
  </si>
  <si>
    <t>WIKAL TANJUNG</t>
  </si>
  <si>
    <t>PENERBANGAN</t>
  </si>
  <si>
    <t>MINANGKABAU</t>
  </si>
  <si>
    <t>BEKASI</t>
  </si>
  <si>
    <t>Jln. Batang hari Rt.009/003 Kel. Purwosari Kec. Pelepat Ilir Kab. Bungo Jambi</t>
  </si>
  <si>
    <t>TOBIAS BASIK-BASIK</t>
  </si>
  <si>
    <t>KAFYAMKE, RT.000/RW.003 KEL. KAFYAMKE KEC. ULILIN KAB. MERAUKE PAPUA</t>
  </si>
  <si>
    <t>9101190306930001</t>
  </si>
  <si>
    <t>MITA SAPUTRA SETIAWAN</t>
  </si>
  <si>
    <t>MARSELINUS SILE</t>
  </si>
  <si>
    <t>BAJAWA</t>
  </si>
  <si>
    <t>MAUPONGGO</t>
  </si>
  <si>
    <t>KAMPUNG CANDRA JAYA RT 006 RW 002 DISTRIK KURIK KABUPATEN MERAUKE, PAPUA</t>
  </si>
  <si>
    <t>7326054208940001</t>
  </si>
  <si>
    <t>MARLENI EVIANI TAMIN</t>
  </si>
  <si>
    <t>JL.TRANS PT.BIA RT.002/003 KAMPUNG MANDEKMAN DISTRIK ULILIN KAB.MERAUKE. PAPUA</t>
  </si>
  <si>
    <t>9101091507760001</t>
  </si>
  <si>
    <t>BARALAU</t>
  </si>
  <si>
    <t>BIA STATE B RT.001/001 KEL. MANDEKMAN KEC.ULILIN KAB.MERAUKE. PAPUA</t>
  </si>
  <si>
    <t>5206100107701079</t>
  </si>
  <si>
    <t>TOLOLAI</t>
  </si>
  <si>
    <t>MAWU, RT.007/003 KEC.MAWU KEC.AMBALAWI KAB.BIMA. NTB</t>
  </si>
  <si>
    <t>5302311406820001</t>
  </si>
  <si>
    <t>STEFANUS NUBATONIS</t>
  </si>
  <si>
    <t>K/02</t>
  </si>
  <si>
    <t>NIKI-NIKI</t>
  </si>
  <si>
    <t>TUTEM RT.003/002 KEL.TUTEM, KEC.TOBU KAB.TIMOR TENGAH SELATAN. NTT</t>
  </si>
  <si>
    <t>5206100208720001</t>
  </si>
  <si>
    <t>DUSUN HARAPAN BARU, RT.002/004 KEL.NIPA KEC.AMBALAWI KAB.BIMA. NTB</t>
  </si>
  <si>
    <t>9101091005770001</t>
  </si>
  <si>
    <t>HERMANTO</t>
  </si>
  <si>
    <t>9101090107970009</t>
  </si>
  <si>
    <t>MUH. SALEH</t>
  </si>
  <si>
    <t>5272010306880003</t>
  </si>
  <si>
    <t>SURYAWAN</t>
  </si>
  <si>
    <t>PERTUKANGAN</t>
  </si>
  <si>
    <t>PANE, RT.006/002 KEL,PANE KEC.RASANAE BARAT KOTA BIMA.NTB</t>
  </si>
  <si>
    <t>5205032012820002</t>
  </si>
  <si>
    <t>MANSURADIN</t>
  </si>
  <si>
    <t>WOWO CEMPI JAYA</t>
  </si>
  <si>
    <t>DSN. KONCA RT.014/005 KEL.CEMPI JAYA KEC.HUTU KAB.DOMPU. NTB</t>
  </si>
  <si>
    <t>7106051907770001</t>
  </si>
  <si>
    <t>JEFRY WOROTIKAN</t>
  </si>
  <si>
    <t>SULUT</t>
  </si>
  <si>
    <t>LAIKIT</t>
  </si>
  <si>
    <t>JAGAX RT.- DESA WARU KAPAS KEC.DIMEMBE KAB.MINAHASA UTARA. SULUT</t>
  </si>
  <si>
    <t>9101090205970001</t>
  </si>
  <si>
    <t>JODI</t>
  </si>
  <si>
    <t>00/00EB/0619/597</t>
  </si>
  <si>
    <t>5306080602900003</t>
  </si>
  <si>
    <t>YOHANES ILE</t>
  </si>
  <si>
    <t>PERPAJAKAN</t>
  </si>
  <si>
    <t>WATODEI</t>
  </si>
  <si>
    <t>5304212203920001</t>
  </si>
  <si>
    <t>YULIUS MORUK</t>
  </si>
  <si>
    <t>OBENANI</t>
  </si>
  <si>
    <t>085337375216</t>
  </si>
  <si>
    <t>OBENANI RT.001/001 KEL.UMANEN KEC.ATAMBUA BARAT KAB.BELU. NTT</t>
  </si>
  <si>
    <t>5302150408940001</t>
  </si>
  <si>
    <t>YERDI TENIS</t>
  </si>
  <si>
    <t>K/01</t>
  </si>
  <si>
    <t>26 Tahun 10 Bulan</t>
  </si>
  <si>
    <t>META RT.015/005 KEL.MANUFUI KEC.SANTIAN KAB.TIMOR TENGAH SELATAN. NTT</t>
  </si>
  <si>
    <t>5371012912860005</t>
  </si>
  <si>
    <t>SEMI ARIYANTO NDOLU</t>
  </si>
  <si>
    <t>34 Tahun 5 Bulan</t>
  </si>
  <si>
    <t>081370062577</t>
  </si>
  <si>
    <t>Bapak</t>
  </si>
  <si>
    <t>JL.YOS SUDARSO RT.013/005 KEL.ALAK KEC.ALAK KOTA KUPANG.NTT</t>
  </si>
  <si>
    <t>00/00EB/0621/1319</t>
  </si>
  <si>
    <t>00/00EB/0621/1320</t>
  </si>
  <si>
    <t>00/00EB/0621/1321</t>
  </si>
  <si>
    <t>00/00EB/0621/1323</t>
  </si>
  <si>
    <t>00/00EB/0621/1325</t>
  </si>
  <si>
    <t>00/00EB/0621/1326</t>
  </si>
  <si>
    <t>00/00EB/0621/1328</t>
  </si>
  <si>
    <t>00/00EB/0621/1330</t>
  </si>
  <si>
    <t>00/00EB/0621/1331</t>
  </si>
  <si>
    <t>00/00EB/0621/1332</t>
  </si>
  <si>
    <t>00/00EB/0621/1333</t>
  </si>
  <si>
    <t>00/00EB/0621/1334</t>
  </si>
  <si>
    <t>00/00EB/0621/1335</t>
  </si>
  <si>
    <t>00/00EB/0621/1337</t>
  </si>
  <si>
    <t>00/00EB/0621/1338</t>
  </si>
  <si>
    <t>00/00EB/0621/1339</t>
  </si>
  <si>
    <t>00/00EB/0621/1341</t>
  </si>
  <si>
    <t>00/00EB/0621/1342</t>
  </si>
  <si>
    <t>00/00EB/0621/1343</t>
  </si>
  <si>
    <t>00/00EB/0621/1345</t>
  </si>
  <si>
    <t>00/00EB/0621/1346</t>
  </si>
  <si>
    <t>00/00EB/0621/1349</t>
  </si>
  <si>
    <t>46 Tahun 9 Bulan</t>
  </si>
  <si>
    <t>30 Tahun 5 Bulan</t>
  </si>
  <si>
    <t>40 Tahun 6 Bulan</t>
  </si>
  <si>
    <t>DRIVER J-31 DIVISI 3</t>
  </si>
  <si>
    <t>DRIVER J-50 DIVISI 4</t>
  </si>
  <si>
    <t>DRIVER D-59 DIVISI 5</t>
  </si>
  <si>
    <t xml:space="preserve">DRIVER J-70 DIVISI 5 </t>
  </si>
  <si>
    <t>DRIVER D-36 DIVISI 6</t>
  </si>
  <si>
    <t>DRIVER J-66 DIVISI 6</t>
  </si>
  <si>
    <t>DRIVER J-71 DIVISI 7</t>
  </si>
  <si>
    <t>DRIVER J-68 DIVISI 8</t>
  </si>
  <si>
    <t xml:space="preserve"> DRIVER CARGO D-37 DIVISI 8</t>
  </si>
  <si>
    <t>ASSISTEN  MANAGER</t>
  </si>
  <si>
    <t xml:space="preserve">MANDOR </t>
  </si>
  <si>
    <t>YANTO O  EDU</t>
  </si>
  <si>
    <t xml:space="preserve">STAFF </t>
  </si>
  <si>
    <t xml:space="preserve">MUALIM </t>
  </si>
  <si>
    <t>DRIVER BD-101</t>
  </si>
  <si>
    <t>DRIVER BD-103</t>
  </si>
  <si>
    <t>DRIVER BD-104</t>
  </si>
  <si>
    <t>DRIVER BD-105</t>
  </si>
  <si>
    <t>BP-1607250449B</t>
  </si>
  <si>
    <t>7318291707730003</t>
  </si>
  <si>
    <t>YUNUS UPA PANENNEN</t>
  </si>
  <si>
    <t>LABO</t>
  </si>
  <si>
    <t>46 Tahun 6 Bulan</t>
  </si>
  <si>
    <t>BP-1406030353B</t>
  </si>
  <si>
    <t>9101020607820001</t>
  </si>
  <si>
    <t>DEDE KUSMANA</t>
  </si>
  <si>
    <t>37 Tahun 6 Bulan</t>
  </si>
  <si>
    <t>DRIVER BD-102</t>
  </si>
  <si>
    <t>DRIVER BD-106</t>
  </si>
  <si>
    <t>5202040107800648</t>
  </si>
  <si>
    <t>SITI CHODIJAH</t>
  </si>
  <si>
    <t>DUSUN SUMBERSARI RT.004/003 KEL.JEBLOG KEC.TALUN KAB.BLITAR JAWA TIMUR</t>
  </si>
  <si>
    <t>9116020308930001</t>
  </si>
  <si>
    <t>JL.TRANS PT.BIA KEL.SELIL KEC.ULILIN KAB.MERAUKE PAPUA</t>
  </si>
  <si>
    <t>5305030806950002</t>
  </si>
  <si>
    <t>DANIEL MAGALAKANO</t>
  </si>
  <si>
    <t>BOMARA</t>
  </si>
  <si>
    <t>SIFALA RT.004/002 KEL.WAKAPSIR KEC.ALOR BARAT DAYA KAB.ALOR NTT</t>
  </si>
  <si>
    <t>7302091308940004</t>
  </si>
  <si>
    <t>UPPI</t>
  </si>
  <si>
    <t>SEPPANG</t>
  </si>
  <si>
    <t>DUSUN PARANGA RT.000/000 DESA BUNGENG KEC.BATANG KAB.JENEPONTO SULAWESI SELATAN</t>
  </si>
  <si>
    <t>YAKOBUS GABRIEL YAS</t>
  </si>
  <si>
    <t>9116051211870001</t>
  </si>
  <si>
    <t>AWI</t>
  </si>
  <si>
    <t>BADE</t>
  </si>
  <si>
    <t>DIVISI IV ASIKI RT.000/000 KEL.ASIKI KEC.JAIR KAB.BOVEN DIGOEL PAPUA</t>
  </si>
  <si>
    <t>9101022510730001</t>
  </si>
  <si>
    <t>RIDOLOF KANIMO</t>
  </si>
  <si>
    <t>KAMPUNG PACHAS RT/001/001 KEL.PACHAS KEC.MUTING KAB.MERAUKE PAPUA</t>
  </si>
  <si>
    <t>7307051811960003</t>
  </si>
  <si>
    <t>KAHARUDDIN</t>
  </si>
  <si>
    <t>SINJAI</t>
  </si>
  <si>
    <t>JL.RANGGONG DG ROMO RT.003/002 KEL.BIRINGERE KEC.SINJAI UTARA KAB.SINJAI SULAWESI SELATAN</t>
  </si>
  <si>
    <t>9101092609890001</t>
  </si>
  <si>
    <t>PATRISIUS KLAU</t>
  </si>
  <si>
    <t>KAMPUNG MANDEKMAN RT.001/001 KEL.MANDEKMAN KEC.ULILIN KAB.MERAUKE PAPUA</t>
  </si>
  <si>
    <t>9101140908800001</t>
  </si>
  <si>
    <t>VERMINUS GEBSE</t>
  </si>
  <si>
    <t>WAMAL</t>
  </si>
  <si>
    <t>WAMAL RT.003/001 KEL.WAMAL KEC.TUBANG KAB.MERAUKE PAPUA</t>
  </si>
  <si>
    <t>7306141709920001</t>
  </si>
  <si>
    <t>RUDI</t>
  </si>
  <si>
    <t>PANYIKOKANG RT.004/004 KEL.MANUJU KEC.MANUJU KAB.GOWA SULAWESI SELATAN</t>
  </si>
  <si>
    <t>5313051001820001</t>
  </si>
  <si>
    <t>JELI BERNARD PAH</t>
  </si>
  <si>
    <t>PADA RT.007/003 KEL.PADA KEC.NUBATUKAN KAB.LEMBATA NTT</t>
  </si>
  <si>
    <t>3671022606810004</t>
  </si>
  <si>
    <t>YONATAN NOPE</t>
  </si>
  <si>
    <t>KP.CIKONENG ILIR RT.001/006 KEL.JATAKE KEC.JATUUWUNG KOTA TENGRANG BANTEN</t>
  </si>
  <si>
    <t>5301102503900002</t>
  </si>
  <si>
    <t>SILLU</t>
  </si>
  <si>
    <t>TUNMUNI RT.004/002 KEL.DESA SILLI KEC.FATULEU KAB.KUPANG NTT</t>
  </si>
  <si>
    <t>MEKSY HANINUNAK</t>
  </si>
  <si>
    <t>TAMPES</t>
  </si>
  <si>
    <t>DUSUN TAMPES RT.004/000 KEL.SELENGEN KEC.KAYANGAN KAB.LOMBOK UTARA NTB</t>
  </si>
  <si>
    <t>1504060505800001</t>
  </si>
  <si>
    <t>MAIDIN</t>
  </si>
  <si>
    <t>7306053112700009</t>
  </si>
  <si>
    <t>RANI BIN TANA</t>
  </si>
  <si>
    <t>PATTIRO</t>
  </si>
  <si>
    <t>DUSUN PATTIRO RT.001/002 KEL.PATTALLIKANG KEC.MANUJU KAB.GOWA SULAWESI SELATAN</t>
  </si>
  <si>
    <t>9201080204740002</t>
  </si>
  <si>
    <t>BLASIUS TAMONOP</t>
  </si>
  <si>
    <t>SO'E</t>
  </si>
  <si>
    <t>KUPANG TONOM</t>
  </si>
  <si>
    <t>TEBUAK</t>
  </si>
  <si>
    <t>TEBUAK RT.000/000 KEL.TUMPAK KEC.PUJUT KAB.LOMBOK TENGAH NTB</t>
  </si>
  <si>
    <t>5202040107950685</t>
  </si>
  <si>
    <t>DARMAWAN</t>
  </si>
  <si>
    <t>SASAK</t>
  </si>
  <si>
    <t>AREGULING</t>
  </si>
  <si>
    <t>AREGULING RT.000/000 KEL.TUMPAK KEC.PUJUT KAB.LOMBOK TENGAH NTB</t>
  </si>
  <si>
    <t>5202040107860142</t>
  </si>
  <si>
    <t>SELAMAT RIADI</t>
  </si>
  <si>
    <t>KENAUH</t>
  </si>
  <si>
    <t>KENAUH RT.-/- KEL.PENGEMBUR KEC.PUJUT KAB.LOMBOK TENGAH NTB</t>
  </si>
  <si>
    <t>29 Tahun 3 Bulan</t>
  </si>
  <si>
    <t>23 Tahun 4 Bulan</t>
  </si>
  <si>
    <t>00/00EB/0721/1351</t>
  </si>
  <si>
    <t>00/00EB/0721/1352</t>
  </si>
  <si>
    <t>00/00EB/0721/1353</t>
  </si>
  <si>
    <t>00/00EB/0721/1354</t>
  </si>
  <si>
    <t>00/00M2/0721/137</t>
  </si>
  <si>
    <t>00/00M2/0721/138</t>
  </si>
  <si>
    <t>00/00EB/0614/1356</t>
  </si>
  <si>
    <t>00/00EB/0716/1357</t>
  </si>
  <si>
    <t>9101011407940001</t>
  </si>
  <si>
    <t>ALI SAFAAT</t>
  </si>
  <si>
    <t>TENAGA LISTRIK</t>
  </si>
  <si>
    <t>JL.GARUDA SPADEM RT.015/002 DESA MULI KEC.MERAUKE KAB.MERAUKE PAPUA</t>
  </si>
  <si>
    <t>DRIVER J-67</t>
  </si>
  <si>
    <t>WATODEI RT.006/003 KEL.ILE PATI KEC.ADONARA BARAT KAB.FLORES TIMOR NTT</t>
  </si>
  <si>
    <t>26 Tahun 6 Bulan</t>
  </si>
  <si>
    <t>25 Tahun 7 Bulan</t>
  </si>
  <si>
    <t>25 Tahun 0 Bulan</t>
  </si>
  <si>
    <t>22 Tahun 4 Bulan</t>
  </si>
  <si>
    <t>36 Tahun 7 Bulan</t>
  </si>
  <si>
    <t>30 Tahun 4 Bulan</t>
  </si>
  <si>
    <t>34 Tahun 11 Bulan</t>
  </si>
  <si>
    <t>28 Tahun 10 Bulan</t>
  </si>
  <si>
    <t>28 Tahun 0 Bulan</t>
  </si>
  <si>
    <t>27 Tahun 11 Bulan</t>
  </si>
  <si>
    <t>27 Tahun 1 Bulan</t>
  </si>
  <si>
    <t>CHEKER</t>
  </si>
  <si>
    <t>KAMPUNG MUTING RT.002/001 DESA MUTING KECA.MUTING KAB.MERAUKE PAPUA</t>
  </si>
  <si>
    <t>KAMPUNG RAWA HAYU RT.001/001 DESA RAWA HAYU KEC.ULILIN KAB.MERAUKE PAPUA</t>
  </si>
  <si>
    <t>OHOI OHOIDERTUTU RT.000/000 KEL.OHOIDERTUTU KEC.KEI KECIL BARAT KAB.MALUKU TENGGARA MALUKU</t>
  </si>
  <si>
    <t>ASAK RT.-/0 KEL.PENGEMBUR KEC.PUJUT KAB.LOMBOK  TENGAH NTB</t>
  </si>
  <si>
    <t>OPO RT.003/001 KEL.PANTAE KEC.BIBOKI SELATAN KAB.TIMOR TENGAH UTARA NTT</t>
  </si>
  <si>
    <t>JL.TRANS BIA RT.001/001 KEL.SELIL KEC.ULILIN KAB.MERAUKE PAPUA</t>
  </si>
  <si>
    <t>DUSUN WEIBUN RT.007/003 KEL.FOREKMODOK KEC.WELIMAN KAB.BELU NTT</t>
  </si>
  <si>
    <t>JL.TRANS BIA RT.001/002 KEL.SELIL KEC.ULILIN KAB.MERAUKE PAPUA</t>
  </si>
  <si>
    <t>KAMPUNG WAIYA RT.003/002 KEL.WAIYA KEC.DEPAPRE KAB.JAYAPURA PAPUA</t>
  </si>
  <si>
    <t>HOLBELIS ASUEMAN RT.003/002 KEL.AITOUM KEC.RAIHAT NTT</t>
  </si>
  <si>
    <t>5315032903951000</t>
  </si>
  <si>
    <t>9101092909790000</t>
  </si>
  <si>
    <t>5302150302930000</t>
  </si>
  <si>
    <t>1804160608970000</t>
  </si>
  <si>
    <t>9101090511880000</t>
  </si>
  <si>
    <t>5319062404930000</t>
  </si>
  <si>
    <t>5304070805950001</t>
  </si>
  <si>
    <t>DEDIANUS MANEK MALI</t>
  </si>
  <si>
    <t>KADA</t>
  </si>
  <si>
    <t>DUSUN KADA RT.010/005 KEL.LAKEKUN BARAT KEC.KOBALIMA KAB.MALAKA NTT</t>
  </si>
  <si>
    <t>5306020808990002</t>
  </si>
  <si>
    <t>RAIMUNDUS WANANG LEWAR</t>
  </si>
  <si>
    <t>KANADA</t>
  </si>
  <si>
    <t>081240362869</t>
  </si>
  <si>
    <t>SAUDARA</t>
  </si>
  <si>
    <t>KOBASOMA RT.004/002 KEL.KOBASOMA KEC.TITEHENA KAB.FLORES TIMUR NTT</t>
  </si>
  <si>
    <t>5302031508990001</t>
  </si>
  <si>
    <t>FRENGKY HERI SUNBANU</t>
  </si>
  <si>
    <t>082348887243</t>
  </si>
  <si>
    <t>PAMAN</t>
  </si>
  <si>
    <t>PUBASU RT.004/002 KEL.PUBASU KEC.TOBU KAB.TIMOR TENGAH SELATAN NTT</t>
  </si>
  <si>
    <t>6408090809880004</t>
  </si>
  <si>
    <t>UVEN DARU</t>
  </si>
  <si>
    <t>DESA SUSUK LUAR RT.005/000 KEL.SUSUK LUAR KEC.SANDARAN KAB.KUTAI TIMUR KALIMANTAN TIMUR</t>
  </si>
  <si>
    <t>KALIMANTAN TIMUR</t>
  </si>
  <si>
    <t>BONLEU</t>
  </si>
  <si>
    <t>BONLEU RT.012/006 KEL.BONLEU KEC.TOBU KAB.TIMOR TENGAH SELATAN NTT</t>
  </si>
  <si>
    <t>5302080901010001</t>
  </si>
  <si>
    <t>ARKIDIUS SIMON OLLO</t>
  </si>
  <si>
    <t>SUNU RT.009/005 KEL.SUNU KEC.AMANATUN SELATAN KAB.TIMOR TENGAH SELATAN NTT</t>
  </si>
  <si>
    <t>SUNU</t>
  </si>
  <si>
    <t>7306091810940001</t>
  </si>
  <si>
    <t>BOTONG</t>
  </si>
  <si>
    <t>085254109170</t>
  </si>
  <si>
    <t>BOTONG 1 RT.001/001 KEL.BONTOMANAI KEC.BUNGAYA KAB.GOWA SULAWESI SELATAN</t>
  </si>
  <si>
    <t>9116051602920001</t>
  </si>
  <si>
    <t>SAFIUL ANAM</t>
  </si>
  <si>
    <t>DIVISI 1 CAMP 19 RT.000/000 KEL.ASIKI KEC.JAIR KAB.BOVEN DIGOEL PAPUA</t>
  </si>
  <si>
    <t xml:space="preserve">BOVEN DIGOEL </t>
  </si>
  <si>
    <t>7306031505750001</t>
  </si>
  <si>
    <t>BORITALLASA RT.002/001 KEL.RAPPOLEMBA KEC.TOMPOBULU KAB.GOWA SULAWESI SELATAN</t>
  </si>
  <si>
    <t>5302030209020001</t>
  </si>
  <si>
    <t>SEPRIANUS TAFUY</t>
  </si>
  <si>
    <t>FATU OB</t>
  </si>
  <si>
    <t>FATUTUTA RT.009/005 KEL.TUTEM KEC.TOBU KAB.TIMOR TENGAH SELATAN NTT</t>
  </si>
  <si>
    <t>5302032008970001</t>
  </si>
  <si>
    <t>ADI WILTON TAFUY</t>
  </si>
  <si>
    <t>AJAOKENAT RT.004/002 DESA TUTEM KEC.TOBU KAB.TIMOR TENGAH SELATAN NTT</t>
  </si>
  <si>
    <t>5302030211980001</t>
  </si>
  <si>
    <t>YOSAFAT HERMAN TAFUY</t>
  </si>
  <si>
    <t>HAUKOTO</t>
  </si>
  <si>
    <t>PUBASU RT.001/002 KEL.PUBASU KEC.TOBU KAB.TIMOR TENGAH SELATAN NTT</t>
  </si>
  <si>
    <t>7306030309720001</t>
  </si>
  <si>
    <t>HADENG MINDONG</t>
  </si>
  <si>
    <t>KAYUMALLE</t>
  </si>
  <si>
    <t>BORITALLASA RT.001/001 KEL.RAPPOLEMBA KEC.TOMPOBULU KAB.GOWA SULAWESI SELATAN</t>
  </si>
  <si>
    <t>5302311703820001</t>
  </si>
  <si>
    <t>MIHEL BAUN</t>
  </si>
  <si>
    <t>ELA NENAS RT.009/005 KEL.TUTEM KEC.TOBU KAB.TIMOR TENGAH SELATAN NTT</t>
  </si>
  <si>
    <t>9116011210840003</t>
  </si>
  <si>
    <t>YUSUF WARUM</t>
  </si>
  <si>
    <t>MANGGELUM</t>
  </si>
  <si>
    <t>KAMPUNG UJUNG RT.004/001 KEL.UJUNG KEC.ARIMOP KAB.BOVEN DIGOEL PAPUA</t>
  </si>
  <si>
    <t>5202040103870004</t>
  </si>
  <si>
    <t>SAHIRMAN</t>
  </si>
  <si>
    <t>SEPIT RT.000/000 KEL.PENGEMBUR KEC.PUJUT KAB.LOMBOK TENGAH NTB</t>
  </si>
  <si>
    <t>5304022005960001</t>
  </si>
  <si>
    <t>RICARDO DACOSTA SOARES</t>
  </si>
  <si>
    <t>LEBOS</t>
  </si>
  <si>
    <t>081237065258</t>
  </si>
  <si>
    <t>ORANG TUA</t>
  </si>
  <si>
    <t>RAIBASIN RT.001/001 KEL.MANLETEN KEC.TASIFETO TIMUR KAB.BELU NTT</t>
  </si>
  <si>
    <t>5304022911980002</t>
  </si>
  <si>
    <t>NOVRIANUS ASTEN</t>
  </si>
  <si>
    <t>MOTAOE</t>
  </si>
  <si>
    <t>082145121923</t>
  </si>
  <si>
    <t>MOTAOE RT.003/001 DESA MANLETEN KEC.TASIFETO TIMUR KAB.BELU NTT</t>
  </si>
  <si>
    <t>5302042005820002</t>
  </si>
  <si>
    <t>SULMADIP</t>
  </si>
  <si>
    <t>TEBUAK RT.000/000 KEL.TEBUAK KEC.PUJUT KAB.LOMBOK TENGAH NTB</t>
  </si>
  <si>
    <t>MATHIAS APRIS SINA</t>
  </si>
  <si>
    <t>YERMIAS PETHAN</t>
  </si>
  <si>
    <t>ALEKSIUS JEMANCE</t>
  </si>
  <si>
    <t>YULIUS MAUK</t>
  </si>
  <si>
    <t>ABIDIN BANFATIN</t>
  </si>
  <si>
    <t>BERNADUS BRIA</t>
  </si>
  <si>
    <t>9101092609680001</t>
  </si>
  <si>
    <t>WEIBUN</t>
  </si>
  <si>
    <t>5302042803920001</t>
  </si>
  <si>
    <t>BILLA</t>
  </si>
  <si>
    <t>BILLA RT.005/006 KEL.BILLA KEC.AMANUBAN TIMUR KAB.TIMOR TENGAH SELATAN NTT</t>
  </si>
  <si>
    <t>5304160107020011</t>
  </si>
  <si>
    <t>DUSUN LOOKMI RT.011/006 KEL.WEDEROK KEC.WELIMAN KAB.MALAKA NT</t>
  </si>
  <si>
    <t>5315042202860002</t>
  </si>
  <si>
    <t>NDIRI RT.009/004 KEL.NAMPAR MACING KEC.SANO NGGOANG KAB.MANGGARAI BARAT NTT</t>
  </si>
  <si>
    <t>5301180106860005</t>
  </si>
  <si>
    <t>JONI METKONO</t>
  </si>
  <si>
    <t>KEL.FATUKOA RT.007/002 KEL.FATUKOA KEC.MAULAFA KOTA KUPANG NTT</t>
  </si>
  <si>
    <t>SYAMSUDIN</t>
  </si>
  <si>
    <t>085339922840</t>
  </si>
  <si>
    <t>ISTRI</t>
  </si>
  <si>
    <t>5202043112800100</t>
  </si>
  <si>
    <t>5106020407940006</t>
  </si>
  <si>
    <t>PARAWISATA</t>
  </si>
  <si>
    <t>TESABELA</t>
  </si>
  <si>
    <t>5314051804910001</t>
  </si>
  <si>
    <t>TESABELA RT.006/003 KEL.TESABELA KEC.PANTAI BARU KAB.ROTE NDAO NTT</t>
  </si>
  <si>
    <t>00/00EB/0721/1358</t>
  </si>
  <si>
    <t>00/00EB/0721/1402</t>
  </si>
  <si>
    <t>00/00EB/0721/1403</t>
  </si>
  <si>
    <t>00/00EB/0721/1404</t>
  </si>
  <si>
    <t>00/00EB/0721/1406</t>
  </si>
  <si>
    <t>00/00EB/0721/1407</t>
  </si>
  <si>
    <t>00/00EB/0721/1412</t>
  </si>
  <si>
    <t>00/00EB/0721/1361</t>
  </si>
  <si>
    <t>00/00EB/0721/1362</t>
  </si>
  <si>
    <t>00/00EB/0721/1363</t>
  </si>
  <si>
    <t>00/00EB/0721/1364</t>
  </si>
  <si>
    <t>00/00EB/0721/1365</t>
  </si>
  <si>
    <t>00/00EB/0721/1366</t>
  </si>
  <si>
    <t>00/00EB/0721/1367</t>
  </si>
  <si>
    <t>00/00EB/0721/1369</t>
  </si>
  <si>
    <t>00/00EB/0721/1370</t>
  </si>
  <si>
    <t>00/00EB/0721/1371</t>
  </si>
  <si>
    <t>00/00EB/0721/1372</t>
  </si>
  <si>
    <t>00/00EB/0721/1376</t>
  </si>
  <si>
    <t>00/00EB/0721/1377</t>
  </si>
  <si>
    <t>00/00EB/0721/1379</t>
  </si>
  <si>
    <t>00/00EB/0721/1382</t>
  </si>
  <si>
    <t>00/00EB/0721/1384</t>
  </si>
  <si>
    <t>00/00EB/0721/1386</t>
  </si>
  <si>
    <t>00/00EB/0721/1387</t>
  </si>
  <si>
    <t>00/00EB/0721/1388</t>
  </si>
  <si>
    <t>00/00EB/0721/1389</t>
  </si>
  <si>
    <t>00/00EB/0721/1390</t>
  </si>
  <si>
    <t>00/00EB/0721/1391</t>
  </si>
  <si>
    <t>00/00EB/0721/1392</t>
  </si>
  <si>
    <t>00/00EB/0721/1393</t>
  </si>
  <si>
    <t>00/00EB/0721/1394</t>
  </si>
  <si>
    <t>00/00EB/0721/1395</t>
  </si>
  <si>
    <t>00/00EB/0721/1396</t>
  </si>
  <si>
    <t>00/00EB/0721/1397</t>
  </si>
  <si>
    <t>00/00EB/0721/1400</t>
  </si>
  <si>
    <t>00/00EB/0721/1401</t>
  </si>
  <si>
    <t>00/00EB/0721/1405</t>
  </si>
  <si>
    <t>00/00EB/0721/1408</t>
  </si>
  <si>
    <t>00/00EB/0721/1409</t>
  </si>
  <si>
    <t>00/00EB/0721/1410</t>
  </si>
  <si>
    <t>00/00EB/0721/1411</t>
  </si>
  <si>
    <t>9101091707010001</t>
  </si>
  <si>
    <t>ALITON BUDI LAFADO GOMES</t>
  </si>
  <si>
    <t>JLN.TRANS BIA RT.001/002 KEL.SELIL KEC.ULILIN KAB.MERAUKE PAPUA</t>
  </si>
  <si>
    <t>5304171109890001</t>
  </si>
  <si>
    <t>NUNU DASILVA AMARAL</t>
  </si>
  <si>
    <t>DUSUN WEFIA RT.001/001 KEL.LASIOLAT KEC.LASIOLAT KAB.BELU NTT</t>
  </si>
  <si>
    <t>5302153112940001</t>
  </si>
  <si>
    <t>ONAN SILLA</t>
  </si>
  <si>
    <t>NEONPEN</t>
  </si>
  <si>
    <t>SABU RT.000/000 KEL.SABUN KEC.BOKING KAB.TIMOR TENGAH SELATAN NTT</t>
  </si>
  <si>
    <t>5304100504860001</t>
  </si>
  <si>
    <t>ARIYANTO YANUARIUS BRIA</t>
  </si>
  <si>
    <t>BERASI</t>
  </si>
  <si>
    <t>UMAMOTA RT.008/003 KEL.LASAEN KEC.MALAKA BARAT KAB.MALAKA NTT</t>
  </si>
  <si>
    <t>5302151207980002</t>
  </si>
  <si>
    <t>YEHUDA TAMONOP</t>
  </si>
  <si>
    <t>TUANUNA</t>
  </si>
  <si>
    <t>KOLNEON RT.006/004 KEL.MEUSIN KEC.BOKING KAB.TIMOR TENGAH SELATAN NTT</t>
  </si>
  <si>
    <t>5301091903010001</t>
  </si>
  <si>
    <t>MARKIOR ADOLOF KASE</t>
  </si>
  <si>
    <t>OEBIFAI</t>
  </si>
  <si>
    <t>OENONI RT/RW. 001/001 KEL.OENONI KEC.AMARASI KAB.KUPANG NTT</t>
  </si>
  <si>
    <t>5302150809010002</t>
  </si>
  <si>
    <t>YOHANIS KASE</t>
  </si>
  <si>
    <t>SABUN RT/RW.003/002 KEL.SABUN KEC.BOKING KAB.TOMOR TENGAH SELATAN NTT</t>
  </si>
  <si>
    <t>5302150708960002</t>
  </si>
  <si>
    <t>ARISTARKUS KASE</t>
  </si>
  <si>
    <t>7303041102920002</t>
  </si>
  <si>
    <t>SUHARDI</t>
  </si>
  <si>
    <t>KACIDU RT/RW.003/002 KEL.LEMBANG GANTARAN KEKE KEC.TOMPOBULU KAB.BANTAENG SULAWESI SELATAN</t>
  </si>
  <si>
    <t>5304231504950001</t>
  </si>
  <si>
    <t>RAMOSES UN</t>
  </si>
  <si>
    <t>KLATUN RT/RW.004/002 KEL.TASAIN KEC.RAIMANUK KAB.BELU NTT</t>
  </si>
  <si>
    <t>5302151406850002</t>
  </si>
  <si>
    <t>YORAM SILLA</t>
  </si>
  <si>
    <t>SABUN</t>
  </si>
  <si>
    <t>7306032404930002</t>
  </si>
  <si>
    <t>SIRAJUDDIN</t>
  </si>
  <si>
    <t>LEMBANG BU'NE</t>
  </si>
  <si>
    <t>LEMBANG BU'NE RT/RW.002/002 KEL.CIKORO KEC.TOMPOBUU KAB.GOWA SULAWESI SELATAN</t>
  </si>
  <si>
    <t>5304152203950001</t>
  </si>
  <si>
    <t>MAXIMUS BRIA</t>
  </si>
  <si>
    <t>BIRIS RAIKLETEK RT.001/002 KEL.WEBRIAMATA KEC.WEWIKU KAB.MALAKA NTT</t>
  </si>
  <si>
    <t>5303231002970001</t>
  </si>
  <si>
    <t>FERDINANDUS SAKO LALIAN</t>
  </si>
  <si>
    <t>FATKE</t>
  </si>
  <si>
    <t>081337004172</t>
  </si>
  <si>
    <t>NAFAMU RT.002/001 KEL.OEPUAH SELATAN KEC.BIBOKI MOENLEU KAB.TIMOR TENGAH SELATAN NTT</t>
  </si>
  <si>
    <t>5302152009920001</t>
  </si>
  <si>
    <t>SEPRIANUS OEMATAN</t>
  </si>
  <si>
    <t>085253415582</t>
  </si>
  <si>
    <t>NEONPEN RT.003/002 KEL.SABUN KEC.BOKING KAB.TIMOR TENGAH SELATAN NTT</t>
  </si>
  <si>
    <t>00/00EB/0821/1413</t>
  </si>
  <si>
    <t>00/00EB/0821/1414</t>
  </si>
  <si>
    <t>00/00EB/0821/1415</t>
  </si>
  <si>
    <t>00/00EB/0821/1416</t>
  </si>
  <si>
    <t>00/00EB/0821/1417</t>
  </si>
  <si>
    <t>00/00EB/0821/1418</t>
  </si>
  <si>
    <t>00/00EB/0821/1419</t>
  </si>
  <si>
    <t>00/00EB/0821/1420</t>
  </si>
  <si>
    <t>00/00EB/0821/1422</t>
  </si>
  <si>
    <t>00/00EB/0821/1423</t>
  </si>
  <si>
    <t>00/00EB/0821/1424</t>
  </si>
  <si>
    <t>00/00EB/0821/1425</t>
  </si>
  <si>
    <t>00/00EB/0821/1427</t>
  </si>
  <si>
    <t>00/00EB/0821/1428</t>
  </si>
  <si>
    <t>00/00EB/0821/1429</t>
  </si>
  <si>
    <t>00/00EB/0821/1431</t>
  </si>
  <si>
    <t>00/00EB/0821/1434</t>
  </si>
  <si>
    <t>00/00EB/0821/1435</t>
  </si>
  <si>
    <t>00/00EB/0821/1436</t>
  </si>
  <si>
    <t>00/00EB/0821/1438</t>
  </si>
  <si>
    <t>00/00EB/0821/1439</t>
  </si>
  <si>
    <t>00/00EB/0821/1441</t>
  </si>
  <si>
    <t>00/00EB/0821/1442</t>
  </si>
  <si>
    <t>00/00EB/0821/1443</t>
  </si>
  <si>
    <t>00/00EB/0821/1445</t>
  </si>
  <si>
    <t>00/00EB/0821/1447</t>
  </si>
  <si>
    <t>00/00EB/0821/1448</t>
  </si>
  <si>
    <t>00/00EB/0821/1450</t>
  </si>
  <si>
    <t>00/00EB/0821/1451</t>
  </si>
  <si>
    <t>00/00EB/0821/1454</t>
  </si>
  <si>
    <t>00/00EB/0821/1456</t>
  </si>
  <si>
    <t>00/00EB/0821/1457</t>
  </si>
  <si>
    <t>00/00EB/0821/1458</t>
  </si>
  <si>
    <t>00/00EB/0821/1459</t>
  </si>
  <si>
    <t>00/00EB/0821/1460</t>
  </si>
  <si>
    <t>00/00EB/0821/1461</t>
  </si>
  <si>
    <t>00/00EB/0821/1462</t>
  </si>
  <si>
    <t>00/00EB/0821/1464</t>
  </si>
  <si>
    <t>00/00EB/0821/1466</t>
  </si>
  <si>
    <t>00/00EB/0821/1468</t>
  </si>
  <si>
    <t>00/00EB/0821/1471</t>
  </si>
  <si>
    <t>00/00EB/0821/1472</t>
  </si>
  <si>
    <t>00/00EB/0821/1474</t>
  </si>
  <si>
    <t>00/00EB/0821/1475</t>
  </si>
  <si>
    <t>00/00EB/0821/1477</t>
  </si>
  <si>
    <t>00/00EB/0821/1478</t>
  </si>
  <si>
    <t>9101090308930001</t>
  </si>
  <si>
    <t>YAKOBUS A.MAHUZE</t>
  </si>
  <si>
    <t>9116050604920000</t>
  </si>
  <si>
    <t>00/00EB/0821/1480</t>
  </si>
  <si>
    <t>00/00EB/0821/1481</t>
  </si>
  <si>
    <t>00/00EB/0821/1482</t>
  </si>
  <si>
    <t>00/00EB/0821/1483</t>
  </si>
  <si>
    <t>00/00EB/0821/1484</t>
  </si>
  <si>
    <t>00/00EB/0821/1485</t>
  </si>
  <si>
    <t>00/00EB/0821/1486</t>
  </si>
  <si>
    <t>00/00EB/0821/1487</t>
  </si>
  <si>
    <t>00/00EB/0821/1488</t>
  </si>
  <si>
    <t>00/00EB/0821/1489</t>
  </si>
  <si>
    <t>00/00EB/0821/1490</t>
  </si>
  <si>
    <t>00/00EB/0821/1492</t>
  </si>
  <si>
    <t>00/00EB/0821/1493</t>
  </si>
  <si>
    <t>00/00EB/0821/1494</t>
  </si>
  <si>
    <t>00/00EB/0821/1495</t>
  </si>
  <si>
    <t>00/00EB/0821/1496</t>
  </si>
  <si>
    <t xml:space="preserve">0002383028291 </t>
  </si>
  <si>
    <t>0000483378131</t>
  </si>
  <si>
    <t xml:space="preserve">0003067919897 </t>
  </si>
  <si>
    <t>0003067919943</t>
  </si>
  <si>
    <t xml:space="preserve">0003067919954 </t>
  </si>
  <si>
    <t>0002935256736</t>
  </si>
  <si>
    <t>0001930924135</t>
  </si>
  <si>
    <t xml:space="preserve">0000851747466 </t>
  </si>
  <si>
    <t xml:space="preserve">0002935256861 </t>
  </si>
  <si>
    <t xml:space="preserve">0001923049282 </t>
  </si>
  <si>
    <t xml:space="preserve">0002935256679 </t>
  </si>
  <si>
    <t xml:space="preserve">0003069871661 </t>
  </si>
  <si>
    <t xml:space="preserve">0000855310059 </t>
  </si>
  <si>
    <t>0000851236885</t>
  </si>
  <si>
    <t xml:space="preserve">0002931969824 </t>
  </si>
  <si>
    <t xml:space="preserve">0000496796523 </t>
  </si>
  <si>
    <t>0000856082687</t>
  </si>
  <si>
    <t>0002893640286</t>
  </si>
  <si>
    <t xml:space="preserve">0000855480137 </t>
  </si>
  <si>
    <t xml:space="preserve">0002820906909 </t>
  </si>
  <si>
    <t>0003049979534</t>
  </si>
  <si>
    <t>0000864716231</t>
  </si>
  <si>
    <t>0000864243178</t>
  </si>
  <si>
    <t>0002661737837</t>
  </si>
  <si>
    <t>0000863947405</t>
  </si>
  <si>
    <t>0002854237296</t>
  </si>
  <si>
    <t>0003069913241</t>
  </si>
  <si>
    <t xml:space="preserve">0002938462672 </t>
  </si>
  <si>
    <t>0000856491074</t>
  </si>
  <si>
    <t>0003054711014</t>
  </si>
  <si>
    <t>0001585298799</t>
  </si>
  <si>
    <t>0003069913318</t>
  </si>
  <si>
    <t xml:space="preserve">0000864460293 </t>
  </si>
  <si>
    <t>0003069913454</t>
  </si>
  <si>
    <t>0002007186039</t>
  </si>
  <si>
    <t>0000855480903</t>
  </si>
  <si>
    <t>0003069913566</t>
  </si>
  <si>
    <t>0000852833496</t>
  </si>
  <si>
    <t>0003069913667</t>
  </si>
  <si>
    <t>0003069913678</t>
  </si>
  <si>
    <t>0000842454347</t>
  </si>
  <si>
    <t>0001585320502</t>
  </si>
  <si>
    <t>0002761074156</t>
  </si>
  <si>
    <t xml:space="preserve">0003047753406	</t>
  </si>
  <si>
    <t>0003074723381</t>
  </si>
  <si>
    <t>0001585320704</t>
  </si>
  <si>
    <t>0000474861407</t>
  </si>
  <si>
    <t>0003064259417</t>
  </si>
  <si>
    <t>0000869435594</t>
  </si>
  <si>
    <t>0001296207077</t>
  </si>
  <si>
    <t>0003074783771</t>
  </si>
  <si>
    <t>0000905669021</t>
  </si>
  <si>
    <t>0003074784647</t>
  </si>
  <si>
    <t>0000516168966</t>
  </si>
  <si>
    <t>0003074785694</t>
  </si>
  <si>
    <t>0002588515751</t>
  </si>
  <si>
    <t>0000475372743</t>
  </si>
  <si>
    <t>0000943914712</t>
  </si>
  <si>
    <t>0000465742798</t>
  </si>
  <si>
    <t xml:space="preserve">0000497559093	</t>
  </si>
  <si>
    <t>0003077966024</t>
  </si>
  <si>
    <t>0002922841372</t>
  </si>
  <si>
    <t xml:space="preserve">0003077972032	</t>
  </si>
  <si>
    <t>0000854315763</t>
  </si>
  <si>
    <t>0002107172373</t>
  </si>
  <si>
    <t>0001938652762</t>
  </si>
  <si>
    <t>0001585298136</t>
  </si>
  <si>
    <t>0003077974991</t>
  </si>
  <si>
    <t xml:space="preserve">0003086734408 </t>
  </si>
  <si>
    <t xml:space="preserve">0001293550705 </t>
  </si>
  <si>
    <t xml:space="preserve">0003086734443 </t>
  </si>
  <si>
    <t>0002383519206</t>
  </si>
  <si>
    <t>0002766911253</t>
  </si>
  <si>
    <t xml:space="preserve">0002766914943 </t>
  </si>
  <si>
    <t>0002761586684</t>
  </si>
  <si>
    <t>0002383519228</t>
  </si>
  <si>
    <t>0002190792554</t>
  </si>
  <si>
    <t>0002383519217</t>
  </si>
  <si>
    <t xml:space="preserve">0000869843283 </t>
  </si>
  <si>
    <t>0002383519094</t>
  </si>
  <si>
    <t>0003081411281</t>
  </si>
  <si>
    <t>0002925111339</t>
  </si>
  <si>
    <t>0002383519386</t>
  </si>
  <si>
    <t>0002894191547</t>
  </si>
  <si>
    <t xml:space="preserve">0002383519061 </t>
  </si>
  <si>
    <t>0001447691106</t>
  </si>
  <si>
    <t>0000856530628</t>
  </si>
  <si>
    <t>0002850159982</t>
  </si>
  <si>
    <t xml:space="preserve">0003090497005 </t>
  </si>
  <si>
    <t>0002858679257</t>
  </si>
  <si>
    <t>0002858684567</t>
  </si>
  <si>
    <t xml:space="preserve">0001407126734 </t>
  </si>
  <si>
    <t>0003090497016</t>
  </si>
  <si>
    <t>0002383463733</t>
  </si>
  <si>
    <t>0000870446125</t>
  </si>
  <si>
    <t xml:space="preserve">0001733419664 </t>
  </si>
  <si>
    <t>0000856413112</t>
  </si>
  <si>
    <t>0000851551165</t>
  </si>
  <si>
    <t xml:space="preserve">0003071696769 </t>
  </si>
  <si>
    <t>0003090497027</t>
  </si>
  <si>
    <t xml:space="preserve">0001058523388 </t>
  </si>
  <si>
    <t xml:space="preserve">0001929450611 </t>
  </si>
  <si>
    <t>0003057239529</t>
  </si>
  <si>
    <t>0001803415713</t>
  </si>
  <si>
    <t>;0001880159883</t>
  </si>
  <si>
    <t xml:space="preserve">0000512744321 </t>
  </si>
  <si>
    <t xml:space="preserve">0000697683328 </t>
  </si>
  <si>
    <t xml:space="preserve">0002938908069 </t>
  </si>
  <si>
    <t>0002820874937</t>
  </si>
  <si>
    <t>0002972361205</t>
  </si>
  <si>
    <t xml:space="preserve">0002973190926 </t>
  </si>
  <si>
    <t>0003090497038</t>
  </si>
  <si>
    <t>0001935933794</t>
  </si>
  <si>
    <t>0002854224808</t>
  </si>
  <si>
    <t>0003088083958</t>
  </si>
  <si>
    <t>0001892316655</t>
  </si>
  <si>
    <t xml:space="preserve">;0002868249508 </t>
  </si>
  <si>
    <t xml:space="preserve">0003090497051 </t>
  </si>
  <si>
    <t>0000857611934</t>
  </si>
  <si>
    <t>0003090497062</t>
  </si>
  <si>
    <t>0003090497624</t>
  </si>
  <si>
    <t>0003090502989</t>
  </si>
  <si>
    <t xml:space="preserve">0000839835336 </t>
  </si>
  <si>
    <t xml:space="preserve">0002502310173 </t>
  </si>
  <si>
    <t xml:space="preserve">0000840293313 </t>
  </si>
  <si>
    <t xml:space="preserve">0003090504115 </t>
  </si>
  <si>
    <t>0003090504587</t>
  </si>
  <si>
    <t>0001906921686</t>
  </si>
  <si>
    <t>0001060062579</t>
  </si>
  <si>
    <t>0000859306904</t>
  </si>
  <si>
    <t>0002658636314</t>
  </si>
  <si>
    <t xml:space="preserve">0000853744746 </t>
  </si>
  <si>
    <t xml:space="preserve">0000852803188 </t>
  </si>
  <si>
    <t>0003084831404</t>
  </si>
  <si>
    <t xml:space="preserve">0003094484455 </t>
  </si>
  <si>
    <t>0000858215463</t>
  </si>
  <si>
    <t xml:space="preserve">0003094489607 </t>
  </si>
  <si>
    <t>0001059503319</t>
  </si>
  <si>
    <t xml:space="preserve">0002819249818 </t>
  </si>
  <si>
    <t>0000865195536</t>
  </si>
  <si>
    <t xml:space="preserve">0003082760548 </t>
  </si>
  <si>
    <t xml:space="preserve">0003091430147 </t>
  </si>
  <si>
    <t xml:space="preserve">0001566983259 </t>
  </si>
  <si>
    <t>0000516992016</t>
  </si>
  <si>
    <t xml:space="preserve">0001077132699 </t>
  </si>
  <si>
    <t>0001077132701</t>
  </si>
  <si>
    <t>0002905810301</t>
  </si>
  <si>
    <t>0002636958644</t>
  </si>
  <si>
    <t>21 Tahun 5 Bulan</t>
  </si>
  <si>
    <t>21 Tahun 6 Bulan</t>
  </si>
  <si>
    <t>34 Tahun 9 Bulan</t>
  </si>
  <si>
    <t>29 Tahun 5 Bulan</t>
  </si>
  <si>
    <t>25 Tahun 10 Bulan</t>
  </si>
  <si>
    <t>31 Tahun 9 Bulan</t>
  </si>
  <si>
    <t>34 Tahun 10 Bulan</t>
  </si>
  <si>
    <t>32 Tahun 3 Bulan</t>
  </si>
  <si>
    <t>23 Tahun 6 Bulan</t>
  </si>
  <si>
    <t>31 Tahun 3 Bulan</t>
  </si>
  <si>
    <t>23 Tahun 1 Bulan</t>
  </si>
  <si>
    <t>24 Tahun 10 Bulan</t>
  </si>
  <si>
    <t>9101060907760001</t>
  </si>
  <si>
    <t>TERSIANUS SIUS</t>
  </si>
  <si>
    <t>LISAHETO</t>
  </si>
  <si>
    <t>DIVISI 3 ESTATE B</t>
  </si>
  <si>
    <t>JL.CENDRAWASI RT/RW.003/001 KEL.SUMBER HARAPAN KEC.TANAH MIRING KAB.MERAUKE PAPUA</t>
  </si>
  <si>
    <t>5307112906930001</t>
  </si>
  <si>
    <t>YANUARIUS SAVERIUS SUDA</t>
  </si>
  <si>
    <t>MAGETLEGAR</t>
  </si>
  <si>
    <t>WEOWAIR RT/RE.008/004 KEL.WOLOMONTONG KEC.DORENG KAB.SIKKA NTT</t>
  </si>
  <si>
    <t>9101022008890001</t>
  </si>
  <si>
    <t>MARKUS MAHUZE</t>
  </si>
  <si>
    <t>JL.NDIWA RT/RW.001/001 KEL.MUTING KEC.MUTING KAB.MERAUKE PAPUA</t>
  </si>
  <si>
    <t>5319032106980001</t>
  </si>
  <si>
    <t>FLORIANUS ARSA</t>
  </si>
  <si>
    <t>WAE TUA</t>
  </si>
  <si>
    <t>WAE TUA RT/RW.GOLO MANCUNG KEC.LAMBA LEDA KAB.MANGGARAI TIMUR NTT</t>
  </si>
  <si>
    <t>5304240107930055</t>
  </si>
  <si>
    <t>ROBERTUS SERAN</t>
  </si>
  <si>
    <t>FOREK</t>
  </si>
  <si>
    <t>DUSUN FOREK RT/RW.012/006 KEL.KOTABIRU KEC.KOBALIMA TIMUR KAB.MALAKA NTT</t>
  </si>
  <si>
    <t>5302080404020001</t>
  </si>
  <si>
    <t>RISTO MISSA</t>
  </si>
  <si>
    <t>OENONOM</t>
  </si>
  <si>
    <t>TUIN ANA RT/RW.008/003 KEL.FATULUNU KEC.AMANATUN SELATAN KAB.TIMOR TENGAH SELATAN NTT</t>
  </si>
  <si>
    <t>5304182003010001</t>
  </si>
  <si>
    <t>WILFRIDUS NAK</t>
  </si>
  <si>
    <t>ABIS</t>
  </si>
  <si>
    <t>DIVISI 7 ESTATE B</t>
  </si>
  <si>
    <t>DUSUN SABULMIL RT/RW.001/001 KEL.LAKMARAS KEC.LAMAKNEN SELATAN KAB.BELU NTT</t>
  </si>
  <si>
    <t>5302230501800001</t>
  </si>
  <si>
    <t>DANIEL BANSAE</t>
  </si>
  <si>
    <t>KUAN UPUN</t>
  </si>
  <si>
    <t>OKEN RT/RW.002/001 KEL.NITI KEC.KOKBAUN KAB.TIMOR TENGAH SELATAN NTT</t>
  </si>
  <si>
    <t>5319052008910001</t>
  </si>
  <si>
    <t>AGUSTINUS ROGA</t>
  </si>
  <si>
    <t>NANGA WARU</t>
  </si>
  <si>
    <t>NANGA WARU RT/RW.001/001 KEL.NANGA PUUN KEC.ELAR SELATAN KAB.MANGGARI TIMUR NTT</t>
  </si>
  <si>
    <t>5203083112700375</t>
  </si>
  <si>
    <t>SUHAEDI</t>
  </si>
  <si>
    <t>KERUMUT</t>
  </si>
  <si>
    <t>DUSUN TORON RT/RW.000/000 KEL.KERUMUT KEC.PRINGGABAYA KAB.LOMBOK TIMUR NTB</t>
  </si>
  <si>
    <t>5302125309000001</t>
  </si>
  <si>
    <t>MOONRY BRIA KASE</t>
  </si>
  <si>
    <t>NENAS</t>
  </si>
  <si>
    <t>081353659061</t>
  </si>
  <si>
    <t>MUTIS RT/RW.001/001 KEL.NENAS KEC.FATUMNASI KAB.TIMOR TENGAH SELATAN NTT</t>
  </si>
  <si>
    <t>5313040107920002</t>
  </si>
  <si>
    <t>SBASTIANUS BOLI</t>
  </si>
  <si>
    <t>TOKO JAENG LEMBATA</t>
  </si>
  <si>
    <t>MERDEKA RT/RW.004/002 KEL.MERDEKA KEC.LEBATUKAN KAB.LEMBATA NTT</t>
  </si>
  <si>
    <t>6209031908840003</t>
  </si>
  <si>
    <t>ANDREAS NAHAK</t>
  </si>
  <si>
    <t>ATAM BUA</t>
  </si>
  <si>
    <t>BUKIT INDAH RT/RW.012/000 KEL.BUKIT INDAH KEC.BULIK KAB.LAMANDAU KALIMANTAN TENGAH</t>
  </si>
  <si>
    <t>9101010312950002</t>
  </si>
  <si>
    <t>MONDUS KAIMU</t>
  </si>
  <si>
    <t>KATAN</t>
  </si>
  <si>
    <t>JL.SULAWESI RT/RW.001/001 KEL.KARANG INDAH KEC.MERAUKE KAB.MERAUKE PAPUA</t>
  </si>
  <si>
    <t>5304010606030001</t>
  </si>
  <si>
    <t>FENGKI TATO</t>
  </si>
  <si>
    <t>LEOWALU</t>
  </si>
  <si>
    <t>LEOWALU RT/RW.007/004 KEL.LEOWALU KEC.LAMAKNEN KAB.BELU NTT</t>
  </si>
  <si>
    <t>5304030908970001</t>
  </si>
  <si>
    <t>MELIANUS MAU</t>
  </si>
  <si>
    <t>DUSUN FOHOMEAK RT/RW.002/002 KEL.MAUMUTIN KEC.RAIHAT KAB.BELU NTT</t>
  </si>
  <si>
    <t>5206031202950003</t>
  </si>
  <si>
    <t>IBRAHIM</t>
  </si>
  <si>
    <t>JLN.RISA DONGGOBOLO RT/RW.007/003 KEL.RISA KEC.WOHA KAB.BIMA NTB</t>
  </si>
  <si>
    <t>5310130405810001</t>
  </si>
  <si>
    <t>DANIEL JANI</t>
  </si>
  <si>
    <t>PURANGKILIT</t>
  </si>
  <si>
    <t>PURANGKILIT RT/RW.006/003 KEL.SATAR RUWUK KEC.SATAR MESE BARAT</t>
  </si>
  <si>
    <t>5304021811030003</t>
  </si>
  <si>
    <t>NOVIANUS DOS SANTOS</t>
  </si>
  <si>
    <t>SALORE</t>
  </si>
  <si>
    <t>SALORE RT/RW.001/001 KEL.TULAKADI KEC.TASIFETO TIMUR KAB.BELU NTT</t>
  </si>
  <si>
    <t>5304020102900002</t>
  </si>
  <si>
    <t>BERNANDINO AFONSO</t>
  </si>
  <si>
    <t>DUSUN RAIBASIN RT/RW.001/001 KEL.MANLETEN KEC.TASIFETO TIMUR KAB.BELU NTT</t>
  </si>
  <si>
    <t>5310111008970003</t>
  </si>
  <si>
    <t>ALEXANDER NGATAS</t>
  </si>
  <si>
    <t>KOLANG RT/RW.011/000 KEL.LANTE KEC.REOK BARAT KAB.MANGGARAI NTT</t>
  </si>
  <si>
    <t>CAOK RT/RW.002/002 KEL.LOCE KEC.REOK BARAT KAB.MANGGARAI NTT</t>
  </si>
  <si>
    <t>5304221807870003</t>
  </si>
  <si>
    <t>JULIANUS BERE</t>
  </si>
  <si>
    <t>LINGKUNGAN I OLOWA RT/RW.002/001 DESA LIDAK KEC.ATAMBUA SELATAN KAB.BELU NTT</t>
  </si>
  <si>
    <t>5304020505000003</t>
  </si>
  <si>
    <t>FELIS MONTENO</t>
  </si>
  <si>
    <t>HALIWEN</t>
  </si>
  <si>
    <t>5306050202970003</t>
  </si>
  <si>
    <t>IGNASIUS LIWU BRIA</t>
  </si>
  <si>
    <t>SAGU</t>
  </si>
  <si>
    <t>BASIRA RT/RW.012/004 KEL.PATISIRAWALANG KEC.TANJUNG BUNGA KAB.FLORES TIMOR NTT</t>
  </si>
  <si>
    <t>5307010107970027</t>
  </si>
  <si>
    <t>FLORIANUS MARI</t>
  </si>
  <si>
    <t>KESEHATAN</t>
  </si>
  <si>
    <t>NUARIA</t>
  </si>
  <si>
    <t>NUARIA TR/RW.001/001 KEL.DETUBINGA KEC.TANA WAWO KAB.SIKKA NTT</t>
  </si>
  <si>
    <t>6472022502720009</t>
  </si>
  <si>
    <t>ARNALDO DARESURRECAO DASILVA</t>
  </si>
  <si>
    <t>SUAI COVALIMA</t>
  </si>
  <si>
    <t>JL.CIPTO MANGUNKUSUMO RT/RW.028/- KEL.SIMPANG TIGA KEC.LOA JANAN ILIR KAB.SAMARINDA KALIMANTAN TIMUR</t>
  </si>
  <si>
    <t>KAIMANTAN TIMUR</t>
  </si>
  <si>
    <t>5304021009900002</t>
  </si>
  <si>
    <t>PAULO MADEIRA</t>
  </si>
  <si>
    <t xml:space="preserve">RAILUN </t>
  </si>
  <si>
    <t>5304021705990002</t>
  </si>
  <si>
    <t>EGIDO DOS REIS</t>
  </si>
  <si>
    <t>HALIMUTI</t>
  </si>
  <si>
    <t>HALIMUTI RT/RW.012/005 KEL.SILAWAN KEC.TASIFETO TIMUR KAB.BELU NTT</t>
  </si>
  <si>
    <t>5315030811860003</t>
  </si>
  <si>
    <t>YOHANES AGUNG</t>
  </si>
  <si>
    <t>MARAS RT/RW.002/001 KEL.WAE KANTA KEC.LEMBOR KAB.MANGGARAI BARAT NTT</t>
  </si>
  <si>
    <t>5310116702850002</t>
  </si>
  <si>
    <t>IMELDIANA DATTI</t>
  </si>
  <si>
    <t>HAWIR</t>
  </si>
  <si>
    <t>5304140704940002</t>
  </si>
  <si>
    <t>YOHANES UN</t>
  </si>
  <si>
    <t>MAEKERIU</t>
  </si>
  <si>
    <t>DUSUN HASLEON RT/RW.009/005  KEL.NAAS KAEC.MALAKA BARAT KAB.MALAKA NTT</t>
  </si>
  <si>
    <t>9101090904920001</t>
  </si>
  <si>
    <t>ROHIMAN</t>
  </si>
  <si>
    <t>SUBAN</t>
  </si>
  <si>
    <t>JL.TRAN PT BIA ESTATE B RT/RW.003/002 KEL.MANDEKMAN KEC.ULILIN KAB MERAUKE PAPUA</t>
  </si>
  <si>
    <t>29 Tahun 9 Bulan</t>
  </si>
  <si>
    <t>26 Tahun 9 Bulan</t>
  </si>
  <si>
    <t>30 Tahun 10 Bulan</t>
  </si>
  <si>
    <t>49 Tahun 1 Bulan</t>
  </si>
  <si>
    <t>28 Tahun 4 Bulan</t>
  </si>
  <si>
    <t>98 Tahun 9 Bulan</t>
  </si>
  <si>
    <t>28 Tahun 5 Bulan</t>
  </si>
  <si>
    <t>24 Tahun 6 Bulan</t>
  </si>
  <si>
    <t>33 Tahun 9 Bulan</t>
  </si>
  <si>
    <t>24 Tahun 2 Bulan</t>
  </si>
  <si>
    <t>42 Tahun 9 Bulan</t>
  </si>
  <si>
    <t>25 Tahun 9 Bulan</t>
  </si>
  <si>
    <t>39 Tahun 2 Bulan</t>
  </si>
  <si>
    <t>29 Tahun 2 Bulan</t>
  </si>
  <si>
    <t>32 Tahun 4 Bulan</t>
  </si>
  <si>
    <t>31 Tahun 6 Bulan</t>
  </si>
  <si>
    <t>40 Tahun 9 Bulan</t>
  </si>
  <si>
    <t>35 Tahun 10 Bulan</t>
  </si>
  <si>
    <t>50 Tahun 3 Bulan</t>
  </si>
  <si>
    <t>43 Tahun 2 Bulan</t>
  </si>
  <si>
    <t>34 Tahun 1 Bulan</t>
  </si>
  <si>
    <t>36 Tahun 0 Bulan</t>
  </si>
  <si>
    <t>30 Tahun 3 Bulan</t>
  </si>
  <si>
    <t>51 Tahun 4 Bulan</t>
  </si>
  <si>
    <t>50 Tahun 2 Bulan</t>
  </si>
  <si>
    <t>9101092802930002</t>
  </si>
  <si>
    <t>9101091610920001</t>
  </si>
  <si>
    <t>'9101092404970001</t>
  </si>
  <si>
    <t>00/00EB/0921/1498</t>
  </si>
  <si>
    <t>00/00EB/0921/1499</t>
  </si>
  <si>
    <t>00/00EB/0921/1502</t>
  </si>
  <si>
    <t>00/00EB/0921/1503</t>
  </si>
  <si>
    <t>00/00EB/0921/1504</t>
  </si>
  <si>
    <t>00/00EB/0921/1505</t>
  </si>
  <si>
    <t>00/00EB/0921/1506</t>
  </si>
  <si>
    <t>00/00EB/0921/1507</t>
  </si>
  <si>
    <t>00/00EB/0921/1508</t>
  </si>
  <si>
    <t>00/00EB/0921/1509</t>
  </si>
  <si>
    <t>00/00EB/0921/1510</t>
  </si>
  <si>
    <t>00/00EB/0921/1511</t>
  </si>
  <si>
    <t>00/00EB/0921/1512</t>
  </si>
  <si>
    <t>00/00EB/0921/1513</t>
  </si>
  <si>
    <t>00/00EB/0921/1514</t>
  </si>
  <si>
    <t>00/00EB/0921/1515</t>
  </si>
  <si>
    <t>00/00EB/0921/1517</t>
  </si>
  <si>
    <t>00/00EB/0921/1518</t>
  </si>
  <si>
    <t>00/00EB/0921/1519</t>
  </si>
  <si>
    <t>00/00EB/0921/1520</t>
  </si>
  <si>
    <t>00/00EB/0921/1521</t>
  </si>
  <si>
    <t>00/00EB/0921/1523</t>
  </si>
  <si>
    <t>00/00EB/0921/1524</t>
  </si>
  <si>
    <t>00/00EB/0921/1525</t>
  </si>
  <si>
    <t>00/00EB/0921/1526</t>
  </si>
  <si>
    <t>00/00EB/0921/1527</t>
  </si>
  <si>
    <t>00/00EB/0921/1528</t>
  </si>
  <si>
    <t>00/00EB/0921/1529</t>
  </si>
  <si>
    <t>00/00EB/0921/1530</t>
  </si>
  <si>
    <t>00/00EB/0921/1531</t>
  </si>
  <si>
    <t>00/00EB/0921/1532</t>
  </si>
  <si>
    <t>00/00EB/0921/1533</t>
  </si>
  <si>
    <t>00/00EB/0121/1073</t>
  </si>
  <si>
    <t>00/00EB/0321/1166</t>
  </si>
  <si>
    <t>00/00EB/0321/1167</t>
  </si>
  <si>
    <t>00/00EB/0621/1336</t>
  </si>
  <si>
    <t>JR.ASSISTEN  MANAGER</t>
  </si>
  <si>
    <t>KEAMANAN</t>
  </si>
  <si>
    <t xml:space="preserve">KEPALA BAGIAN </t>
  </si>
  <si>
    <t>SEKRETARIS</t>
  </si>
  <si>
    <t>3211145706010003</t>
  </si>
  <si>
    <t>RIKEU NURAINI</t>
  </si>
  <si>
    <t>KP.SINDANG RERET KEL.BUMIWANGI KEC.CIPARAY KAB.BANDUNG JAWA BARAT</t>
  </si>
  <si>
    <t>FERDINANDUS BAYUP</t>
  </si>
  <si>
    <t>PACALAN RT/RW.001/005 KEL.SUKOREJO KEC.WEDI KAB.KLATEN JAWA TENGAH</t>
  </si>
  <si>
    <t>PT.BIA ESTATE B</t>
  </si>
  <si>
    <t>KAMPBELBELAN RT.005/003 KEL.BEBELAND KEC.ULILIN KAB,MERAUKE PAPUA</t>
  </si>
  <si>
    <t>KAMP.YABA MARU JALUR 3 RT/RW.005/003 KE.YABAMARU KEC.TANAH MIRING KA.MERAUKE PAPUA</t>
  </si>
  <si>
    <t>JLN.KUPRIK KELAPA LIMA RT.013/003 KEL.KELAPA LIMA KECA.MERAUKE KAB,MERAUKE PAPUA</t>
  </si>
  <si>
    <t>JLN.RAYA MANDALA RT.012/002 KEL.MANDALA KEC.MERAUKE KAB.MERAUKE PAPUA</t>
  </si>
  <si>
    <t>JL.KALIMANTAN RT/RW.002/001 KEL.KARANG NDAH KEC.MERAUKE KAB.MERAUKE PAPUA</t>
  </si>
  <si>
    <t>KAMPUNG ASIKI RT/RW.-/- KEL.ASIKI KEC.JAI KAB.BOVEN DIGOEL PAPUA</t>
  </si>
  <si>
    <t>SOROSIKUN RT/RW.009/003 KEL.FATUBENAO KEC.KOTA ATAMBUA KAB.MERAUKE PAPUA</t>
  </si>
  <si>
    <t>KAMPUNG KAFYAMKE RT/RW.008/006 KEL.KAFYAMKE KEC.ULILIN KAB.MERAUKE PAPUA</t>
  </si>
  <si>
    <t>MANDEKMAN RT/RW.001/002 KEL.MANDEKMAN KEC.ULILIN KAB.MERAUKE PAPA</t>
  </si>
  <si>
    <t>KAMPUNG KAFYAMKE RT/RW.009/003 KEL.ULILIN KEC.ULILIN KAB.MERAUKE PAPUA</t>
  </si>
  <si>
    <t>KAMPUNG WANINGGAP SAY RT/RW.012/004 KEL.WANINGGAP SAY KEC.TANAH MIRING KAB.MERAUKE PAPUA</t>
  </si>
  <si>
    <t>HEAK RT/RW.002/OO2 KEL.DALING KEC.LEMBOR KAB.MANGGARAI BARAT NTT</t>
  </si>
  <si>
    <t>JL.GARUDA MOPHA LAMA RT.RW/012/003 KEL.RIMBAH JAYA KEC.MERAUKE KAB.MERAUKE PAPUA</t>
  </si>
  <si>
    <t>JL.GANG MARTHADINATA RT/RW.KEL.RIMBA JAYA KEC.MERAUKE KAB.MERAUKE PAPUA</t>
  </si>
  <si>
    <t>SABANG RT/RW.009/002 KEL.RIMBA JAYA KEC.MERAUKE KAB.MERAUKE PAPUA</t>
  </si>
  <si>
    <t>KAMPUNG ASIKI  RT/RW.-/- KEL.ASIKI KEC.JAIR KAB.MERAUKE PAPUA</t>
  </si>
  <si>
    <t>PERANG RT/RW.007/004 KEL.PONTO ALA KEC.LEMBOR KAB.MERAUKE PAPUA</t>
  </si>
  <si>
    <t>JL.YOBAR 1 NO.506 RT.RW.013/003 KEL.BAMBU PEMALI KEC.MERAUKE KAB.MERAKE PAPUA</t>
  </si>
  <si>
    <t>KAMPUNG KUMAAF RT/RW.002/001 KE;.KUMAAF KEC.ULILIN KAB.MERAUKE PAPUA</t>
  </si>
  <si>
    <t>JL.BANTA BANTAENG  LR 2 NO.29 RT/RW.002/005 KEL.BANTA BANTAENG KEC.RAPPOCINI KOTA MAKASSAR SULAWESI SELATAN</t>
  </si>
  <si>
    <t>CAMP.BCA RT/RW.-/- KEL.ASIKI KEC.JAIR KAB.BOVEN DIGOEL PAPUA</t>
  </si>
  <si>
    <t>JL.TRANS PT.BIA ESTATE b RT/RW.004/001 KEL.MANDEKMAN KEC.ULILIN KAB.MERAUKE PAPUA</t>
  </si>
  <si>
    <t>KAMPUNG SELIL RT/RW.001/001 KEL.SESLIL KEC.ULILIN  KAB.MERAUKE PAPUA</t>
  </si>
  <si>
    <t>JLN.MAYOR WIRATNO RT/RW.019/005 KEL.MARI KEC.MERAUKE KAB.MERAUKE PAPUA</t>
  </si>
  <si>
    <t>JL.SERINGGU JAYA RT/RW.003/001 KEL.SERINGGU JAYA KEC.MERAUKE KAB.MERAUKE PAPUA</t>
  </si>
  <si>
    <t>KAMPUNG PERSATUAN RT/RW.002/- KEL.PERSATUAN KEC.MANDOBO KAB.BOVEN DIGOEL PAPUA</t>
  </si>
  <si>
    <t>KAMPUNG BUMUN RT/RW.002/001 KEL.BUMUN KEC.ELIGOBEL KAB.MERAUKE PAPUA</t>
  </si>
  <si>
    <t>KAMPUNG JAYA MAKMUR RT/RW.020/006 KEL.JAYA MAKMUR KEC.KURIKKAB.MERAUKE PAPUA</t>
  </si>
  <si>
    <t>BATUH PUTIH BAWAH RT/RW.003/006 KEL.NUMBAY KEC.JAYAPURA SELATAN KOTA JAYAPURA  PAPUA</t>
  </si>
  <si>
    <t>MAIN CAMP POP RT/RW.004/- KEL.KETENTIRI KEC.JAIR KAB.BOVEN DIGOEL PAPUA</t>
  </si>
  <si>
    <t>KMP KUMAAF RT/RW.002/001 KEL.KUMAAF KEC.ULILIN KAB.MERAUKE PAPUA</t>
  </si>
  <si>
    <t>JL.LABAN FELUBUN RT/RW.011/004 KEL.SERINGGU JAYA KEC.MERAUKE KAB.MERAUKE PAPUA</t>
  </si>
  <si>
    <t>JL.TRANS BIA RT.RW/001/001 KEL.SELIL KEC.ULILIN KAB.MERAUKE PAPUA</t>
  </si>
  <si>
    <t>KAMPUNG MANDEKMAN RT/RW.001/001 KEL.MANDEKMAN KEC.ULILIN KAB.MERAUKE PAPUA</t>
  </si>
  <si>
    <t>DUSUN BOSOKLOLO RT/RW.001/002 KEL.DIRUN KEC.LAMAKNEN KAB.BELU NTT</t>
  </si>
  <si>
    <t>UNGKUNGAN RT/RW 020/005 KEL.ARTEMBAGA DUA KEC.ARTEMBAGA KAB.BITUNG SULAWESI UTARA</t>
  </si>
  <si>
    <t>KAMPUNG ASIKI RT/RW.000/000 KEL.AIKIKEC.JAIR KAB.BOVEN DIGOEL PAPUA</t>
  </si>
  <si>
    <t>JL.GG BRAWIJAYA RT/RW.021/002 KEL.MANDALA KEC.MERAUKE KAB.MERAUKE PAPUA</t>
  </si>
  <si>
    <t>KAMP.AMUN KAY RT/RW.003/001 KEL.AMUN KAY KEC.TANAH MIRING KAB.MERAUKE PAPUA</t>
  </si>
  <si>
    <t>KAMPUNG MANDEKMAN RT/RW.011/003 KEL.MANDEKMAN KEC.ULILIN KAB.MERAUKE PAPUA</t>
  </si>
  <si>
    <t>KAMPANDAITO RT/RW.003/002 KEL.ANDAITO KEC.MUTING KAB.MERAUKE PAPUA</t>
  </si>
  <si>
    <t>ASDIM RT/RW.-/- KEL.MANDALA KEC.MERAUKE KAB.MERAUKE PAPUA</t>
  </si>
  <si>
    <t>KAMPUNG KAFYAMKE RT/RW.008/003 KEL.KAFYAMKE KEC.ULILIN KAB.MERAUKE PAPUA</t>
  </si>
  <si>
    <t>JL.PANGKALAN BATU RT.003/003 KEL.SEI PANCANG KEC.SEBATIK UTARA KAB.NUNUKAN KALIMANTAN TIMUR</t>
  </si>
  <si>
    <t>KAMPUNG ARUN KAY RT/RW.013/001 KEL.AMUN KAY KEC.TANAH MIRING KAB.MERAUKE PAPUA</t>
  </si>
  <si>
    <t>ASIKI RT/RW.-/- KEL.ASIKI KEC.JAIR KAB.BOVEN DIGOEL PAPUA</t>
  </si>
  <si>
    <t xml:space="preserve">JL.JATI II RT/RW.006/002 KEL.BUMI ETAN KEC.KAUBUN KAB.KUTAI TIMUR KALIMANTAN TIMUR </t>
  </si>
  <si>
    <t>JL.ONGGATMIT RT/RW.001/001 KEL.RIMBA JAYA KEC.MERAUKE KAB.MERAUKE PAPUA</t>
  </si>
  <si>
    <t>MAIN CAMP POP RT/RW.-/- KEL.GETEN TIRI KEC.JAIR KAB.BOVEN DIGOEL PAPUA</t>
  </si>
  <si>
    <t>MANUSAK RT/RW.012/005 KEL.MANUSAK KEC.KUPANG TIMUR KAB.KUPANG NTT</t>
  </si>
  <si>
    <t>MANDEKMAN RT/RW.009/003 KEL.MANDEKMAN KEC.ULILIN KAB.MERAUKE PAPUA</t>
  </si>
  <si>
    <t>DUSUN OI SAJA RT/RW.002/001 KEL.NATA KEC.PALIBELO KAB.BIMA NTB</t>
  </si>
  <si>
    <t>KAMPUNG KUMAAF RT/RW.004/002 KEL.KUMAAF KEC.ULILINKAB.MERAUKE PAPUA</t>
  </si>
  <si>
    <t>JLN.TRANS PT.BIA RT/RW.000/000 KEL.MANDEKMAN KEC.ULILIN KAB.MERAUKE PAPUA</t>
  </si>
  <si>
    <t>KAMPUNG ASIKI RT/RW.-/- KEL.ASIKI KEC.JAIR KAB.BOVEN DIGOELPAPUA</t>
  </si>
  <si>
    <t>JLN.PUNDEN RT/RW.042/003 KEL.JATI KERTO KEC.KROMENGAN KAB.MALANG JAWA TIMUR</t>
  </si>
  <si>
    <t>KAMPUNG BOWER RT/RW.-/- KEL.BOWER KEC.ELIKOBEL KAB.MERAUKE PAPUA</t>
  </si>
  <si>
    <t>JLN.AHMAD YANI RT/RW.006/002 KEL.KUMBE KEC.MALIND KAB.MERAUKE PAPUA</t>
  </si>
  <si>
    <t>ASIKI RT/RE.-/- KEL.ASIKI KEC.JAIR KAB.BOVEN DIGOELPAPUA</t>
  </si>
  <si>
    <t>BARAK GURU NO 8 RT/RW.000/000 KEL.ASIKI KEC.JAIR KAB.BOVEN DIGOEL PAPUA</t>
  </si>
  <si>
    <t>CAMP BIO RT/RW.000/000 KEL.ASIKI  KEC.JAIR KAB.BOVEN DIGOEL PAPUA</t>
  </si>
  <si>
    <t>ASRAMA KORAMIL TANAH HITAM RT/RW.001/001 KEL.AWIYO KEC.ABEPURA KOTA JAYAPURA PAPUA</t>
  </si>
  <si>
    <t>KAMPUNG POP CAMP 19 RT.001/001 KEL.ASIKI KEC.JAIR KAB.BOVEN DIGOELPAPUA</t>
  </si>
  <si>
    <t>KAMP.SUMBER HARAPAN RT/RW.003/001 KEL.SUMBER HARAPAN KEC.TANAH MIRING KAB.MERAUKE PAPUA</t>
  </si>
  <si>
    <t>JLN.BIAK RT/RW.004/001 KEL.MANDAL KEC.MERAUKE KAB.MERAUKE PAPUA</t>
  </si>
  <si>
    <t>CAMP 3 POP A RT.-/- KEL.ASIKI KEC.JAIR KAB.BOVEN DIGOEL PAPUA</t>
  </si>
  <si>
    <t>TANAH HITAM RT/RW.001/001 DESA ASANDO KEC.ABEPURA KOTA JAYAPURA PAPUA</t>
  </si>
  <si>
    <t>JLN.TEUKU UMAR YAS A MULYA RT/RW.008/002 KEL.YASA MULYA KEC.TANAH MIRING KAB.MERAUKE PAPUA</t>
  </si>
  <si>
    <t>CAMP TUNS RT/RW.-/- KEL.ASIKI KEC.JAIR KAB.BOVEN DIGOEL PAPUA</t>
  </si>
  <si>
    <t>JL.PEMBANGUNAN RT/RW.036/004 KEL.RIMBA JAYA KEC.MERAUKE KAB.MERAKE PAPUA</t>
  </si>
  <si>
    <t>JL.HUSEIN PALELA RT/RW.003/001 KEL.MULI KEC.MERAUKE KAB.MERAUKE PAPUA</t>
  </si>
  <si>
    <t>JL.POMPA AIR MULI RT/RW.037/001 KEL.RIMBA JAYA KEC.MERAUKE PAPUA</t>
  </si>
  <si>
    <t>POP GETENTIRI RT/RW.-/- KEC.JAIR KAB.BOVEN DIGOEL PAPUA</t>
  </si>
  <si>
    <t>KAMPUNG BOWER RT/RW.002/001 KEL.BOUWER KEC.ELIKOBEL KAB.MERAUKE PAPUA</t>
  </si>
  <si>
    <t>CAMP BIA RT/RW.000/000 KEL.ASIKI KEC.JAIR KAB.BOVEN DIGOEL PAPUA</t>
  </si>
  <si>
    <t>KAMP.MANDEKMAN RT/RW.004/012 KEL.MANDEKMAN KEC.ULILIN KAB.MERAUKE PAPUA</t>
  </si>
  <si>
    <t>KAMP.KAFYAMKE RT/RW.010/003 KEL.KAFYAMKE KEC.ULILIN KAB.MERAUKE PAPUA</t>
  </si>
  <si>
    <t>PERANG RT/RW.003/002 KEL.PONTO ARA KEC.LEMBOR KAB.MANGGARAI BARAT NTT</t>
  </si>
  <si>
    <t>KAMPUNG KUMAAF RT/RW.002/001 KEL.KUMAAF KEC.ULILIN KAB.MERAUKE PAPUA</t>
  </si>
  <si>
    <t>DIVISI V CAMP 19 RT/RW.-/- KEL.ASIKI KEC.JAIR KAB.BOVEN DIGOEL PAPUA</t>
  </si>
  <si>
    <t>DUSUN GOA RT/RW.005/002 KEL.RASA BOU KEC.SAPE KAB.BIMA NTB</t>
  </si>
  <si>
    <t>CAMP 19 RT/RW.-/- KEL.ASIKI KEC.JAIR KAB.MERAUKE PAPUA</t>
  </si>
  <si>
    <t>JL.PEMBANGUNAN GG GEBANG RT/RW.002/001 KEL.RIMBA JAYA KEC.MERAUKE PAPUA</t>
  </si>
  <si>
    <t>JAIR RT/RW.-/- KEL.ASIKI KEC.JAIR KAB.BOVEN DIGOEL PAPUA</t>
  </si>
  <si>
    <t>KMPUNG KAISAH RT/RW.-/- KEL.KAISAH KEC.SUBUR KAB.BOVEN DIGOEL PAPUA</t>
  </si>
  <si>
    <t>WAIWERANG RT/RW.012/004 KEL.WAIWRANG KOTA KEC.ADONARA TIMUR  KAB.FLORES TIMUR NTT</t>
  </si>
  <si>
    <t>KAMPUNG MARGA MULYA RT/RW.018/007 KEL.MARGA MULYA KEC.SEMANGGA KAB.MERAUKE PAPUA</t>
  </si>
  <si>
    <t>JALUR 5 SP 2 RT/RW.010/000 KEL.YASA MULYA KEC.TANAH MIRING KAB.MERAUKE PAPUA</t>
  </si>
  <si>
    <t>JL.TRANS PAPUA RT/RW.000/000 KEL.PERSATUAN KEC.MANDOBO KAB.BOVEN DIGOEL PAPUA</t>
  </si>
  <si>
    <t>RENGAS JAYA A RT/RW.003/003 KEL.JATI INDAH KEC.TANJUNG BINTANG KAB.LAMPUNG SELATAN LAMPUNG</t>
  </si>
  <si>
    <t>LAIT RT/RW.001/001 KEL.GUNUNG KEC.KOTA KOMBA KAB.MANGGARAI TIMUR NTT</t>
  </si>
  <si>
    <t>ASIKI RT/RW.000/000 KEL.ASIKI KEC.JAIR KAB.BOVEN DIGOEL PAPUA</t>
  </si>
  <si>
    <t>KAMPUNG SIGABEL JAYA RT/RW.006/002 KEL.SIGABEL KEC.MUTING KAB.MERAUKE PAPUA</t>
  </si>
  <si>
    <t>JL.SESATE RT/RW.006/002 KEL.BAMBU PEMALI KEC.MERAUKE KAB.MERAUKE PAPUA</t>
  </si>
  <si>
    <t>JALAN WASUR II RT/RW.017/003 KEL.RIMBA JAYA KEC.MERAUKE KAB.MERAUKE PAPUA</t>
  </si>
  <si>
    <t>KAMPUNG ERAMBO RT/RW.001/001 KEL.ERAMBU KEC.SOTA KAB.MERAUKE PAPUA</t>
  </si>
  <si>
    <t>JLN.AMPERA 4 RT/RW.009/003 KEL.MARO KEC.MERAUKE KAB.MERAUKE PAPUA</t>
  </si>
  <si>
    <t>CAMP 19 ASIKI RT/RW.000/000 KEL.ASIKI KEC.JAIR KAB.BOVEN DIGOEL PAPUA</t>
  </si>
  <si>
    <t>JL.TERNATE RT/RW.002/001 KEL.SERINGGU JAYA KEC.MERAUKE KAB.MERAUKE PAPUA</t>
  </si>
  <si>
    <t>KAMPUNG SOTA  RT/RW.003/002 KEL.SOTA KEC.SOTA KAB.MERAUKE PAPUA</t>
  </si>
  <si>
    <t>KAMPUNG KIREL RT/RW.002/001 KEL.BELBELAN BUPUL KEC.ULILIN KAB.MERAUKE PAPUA</t>
  </si>
  <si>
    <t>CAMP 19 RT/RW.000/000 KEL.ASIKI KEC.JAIR KAB.BOVEN DIGOEL PAPUA</t>
  </si>
  <si>
    <t>JAIR RT/RW.000/000 KEL.ASIKI KEC.JAIR KAB.BOVEN DIGOEL PAPUA</t>
  </si>
  <si>
    <t>KAMP.BOHA RT/RW.002/001 KEL.BOHA KEC.MUTING KAB.MERAUKE PAPUA</t>
  </si>
  <si>
    <t>LING RT/RW.015/004 KEL.GOLONG CADOR KEC.WAE RII KAB.MANGGARAI NTT</t>
  </si>
  <si>
    <t>KAMP.KLASARI RT/RW.003/001 KEL.KLASARI KEC.MOISEGEN KAB.SORONG PAPUA BARAT</t>
  </si>
  <si>
    <t>JL.LABAN FELUBUN RT/RW.011/004 KEL.SERINGGU JAYA KEC.MERAKE KAB.MERAUKE PAPUA</t>
  </si>
  <si>
    <t>KAMPUNG KAFYAMKE RT/RW.003/001 KEL.KAFYAMKE KEC.ULILIN KAB.MERAUKE PAPUA</t>
  </si>
  <si>
    <t>KAMPUNG TIMUR RT/RW.000/000 KEL.SERINGGU JAYA KEC.MERAUKE KAB.MERAUKE PAPUA</t>
  </si>
  <si>
    <t>KAMPUNG KULER RT/RW.003/002 KEL.KULER KEC.NAUKENJERAI KAB.MERAUKE PAPUA</t>
  </si>
  <si>
    <t>DIVISI XII POP B GETENTIRI RT/RW.003/006 KEL.GETENTIRI KEC.JAIR KAB.BOVEN DIGOEL PAPUA</t>
  </si>
  <si>
    <t>JL.TRANS BIA RT/RW.000/000 KEL.SELIL KEC.MUTING KAB.MERAUKE PAPUA</t>
  </si>
  <si>
    <t>JL.VANKANWET RT/RW.000/000 KEL.SOKANGGO KEC.MANDOBO KAB.BOVEN DIGOEL PAPUA</t>
  </si>
  <si>
    <t>BUPUL INDAH RT/RW.000/000 KEL.BUUL INDAH KEC.MUTING KAB.MERAUKE PAPUA</t>
  </si>
  <si>
    <t>JL.PRAJURIT RT/RW.000/000 KEL.MANDALA KEC.MERAUKE KAB.MERAUKE PAPUA</t>
  </si>
  <si>
    <t>KAMPUNG HARAPAN MAKMUR RT/RW.008/004 KEL.HARAPAN MAKMUR KEC.KURIK KAB.MERAUKE PAPUA</t>
  </si>
  <si>
    <t>DIVISI 1 ESTATE B</t>
  </si>
  <si>
    <t>DIVISI  5 ESTATE B</t>
  </si>
  <si>
    <t>DIVISI 8 ESTATE B</t>
  </si>
  <si>
    <t>DIVISI 9 ESATE B</t>
  </si>
  <si>
    <t>PKS 2 ESTATE B</t>
  </si>
  <si>
    <t>JL.TRANS BIA ESTATE B RT/RW.003/002 KEL.MANDEKMAN KEC.ULILIN KAB.MERAUKE PAPUA</t>
  </si>
  <si>
    <t>JL.SULTAN SYAHRIL RT/RW.001/007 KEL.KELAPA LIMA KEC.MERAUKE KAB.MERAUKE PAPUA</t>
  </si>
  <si>
    <t>KAMPUNG LADA RT/RW.019/010 KEL.RURA KEC.REOK KAB.MANGGARAI NTT</t>
  </si>
  <si>
    <t>SUBUR TR/RW.-/- KEL.SUBUR KEC.SUBUR KAB.BOVEN DIGOEL PAPUA</t>
  </si>
  <si>
    <t>KAMPUNG NGAYU RT/RW.001/001  KEL.NGAYU KEC.ULILIN KAB.MERAUKE PAPUA</t>
  </si>
  <si>
    <t>DUSUN RUJUNG RT/RW.006/003 KEL.RUIS KEC.FEOK KAB.MANGGARAI NTT</t>
  </si>
  <si>
    <t>KAMPUNG KANDRAKAI RT/RW.005/001 DESA KANDRAKAI KEC.ULILIN KAB.MERAUKE PAPUA</t>
  </si>
  <si>
    <t>KAMPUNG SUMBER HARAPAN RT/RW.012/004 KEL.SUMBER HARAPAN KEC.TANAH MIRING KAB.MERAUKE PAPUA</t>
  </si>
  <si>
    <t>BUPUL ANDAH RT/RW.006/002 KEL.BUPUL INDAH KEC.ELIGOBEL KAB.MERAUKE PAPUA</t>
  </si>
  <si>
    <t>BUPUL INDAH RT/RW.003/001 KEL.SERINGGU JAYA KEC.MERAUKE KAB.MERAUKE PAPUA</t>
  </si>
  <si>
    <t>KAMPUNG ENGGOL JAYA RT/RW.004/002 KEL.ENGGOL JAYA KEC.MUTING KAB.MERAUKE PAPUA</t>
  </si>
  <si>
    <t>SUMBER HARAPAN RT/RW.003/001 KEL.SUMBER HARAPAN KEC.TANAH MIRING KAB.MERAUKE PAPUA</t>
  </si>
  <si>
    <t>JL.TRANS BIA RT/RW.000/000 KEL.SELIL KEC.ULILIN KAB.MERAUKE PAPUA</t>
  </si>
  <si>
    <t>MUTING RT/RW.001/001 KEL.MUTING KEC.MUTING KAB.MERAUKE PAPUA</t>
  </si>
  <si>
    <t>JLN.HASANUDDIN RT/RW.-/- KEL.MIMI BARU KEC.JAGEBOB KAB.MERAUKE  PAPUA</t>
  </si>
  <si>
    <t>KANDRAKAI RT/RW.004/001 KEL.KANDRAKAI KEC.ULILIN KAB.MERAUKE PAPUA</t>
  </si>
  <si>
    <t>JL.MARTADINATA RT/RW.009/001 KEL.MUI KEC.MERAUKE KAB.MERAUKE PAPUA</t>
  </si>
  <si>
    <t>JL.BIAK RT/RW.010/001 KEL.MANDALA KEC.MERAUKE KAB.MERAUKE PAPUA</t>
  </si>
  <si>
    <t>JALUR 4 TAMBAHAN RT/RW.008/004 KEL.YABAMARU KEC.TANAH MIRING KAB.MERAUKE PAPUA</t>
  </si>
  <si>
    <t>JL.VETRAN LR.2 RT/RW.001/001 KEL.LAMUNRE TENGAH KEC.BELOPA UTARA KAB.LUWU SULAWESI SELATAN</t>
  </si>
  <si>
    <t>SANDIMEJA RT/RW.006/002 KEL.SEGARALANGU KE.CIPARI KAB.CILACAP JAWA TENGAH</t>
  </si>
  <si>
    <t>KAMPUNG SIDOMULYO RT/RW.001/001 KEL.SIDOMULYO KEC.SEMANGGA KAB.MERAUKE PAPUA</t>
  </si>
  <si>
    <t>KAMPUNG SIPIAS RT/RW.003/001 KEL.SIPIAS KEC.ELIGOBEL KAB.MERAUKE PAPUA</t>
  </si>
  <si>
    <t>KAMPUNG HARAPAN MAKMUR RT/RW.004/003 KEL.HARAPAN MAKMUR KEC.KURIK KAB.MERAUKE PAPUA</t>
  </si>
  <si>
    <t>UMAKLAIAN RT/RW011/006 KEL.RALAWARI KEC.WELIMAN KAB.MALAKA NTT</t>
  </si>
  <si>
    <t>JL.PEMBANGUNAN SAYAP 1 RT/RW.011/004 KEL.RIMBA JAYA KEC.MERAUKE KAB.MERAUKE PAPUA</t>
  </si>
  <si>
    <t>DUSUN KEDUNG AGUNG RT/RW.002/001 KEL.SAMBIREJO KEC.BANGOREJO KAB.BAYUWANGI JAWA TIMUR</t>
  </si>
  <si>
    <t>KAMPUNG KAFYAMKE RT 007 RW 002 DESA KAFYAMKE KECAMATAN ULILIN KABUPATEN MERAUKE, PAPUA</t>
  </si>
  <si>
    <t>KIRASA RT 002 RW 002 DESA PALAMBARAE KECAMATAN GANTARANG KABUPATEN  BULUKUMBA, SULAWESI SELATAN</t>
  </si>
  <si>
    <t>JOJOGAN RT 005 RW 002 DESA JOJOGAN KECAMATAN KEJAJAR KABUPATEN WONOSOBO, JAWA TENGAH</t>
  </si>
  <si>
    <t>JL. GARUDA SPADEM RT 010 RW 002 KELURAHAN MULI KECAMATAN MERAUKE KABUPATEN MERAUKE, PAPUA</t>
  </si>
  <si>
    <t>KAMPUNG PADANG RAHARJA RT 008 RW 003 KECAMATAN MALIND KABUPATEN MERAUKE, PAPUA</t>
  </si>
  <si>
    <t>CAMP BIO ASIKI RT 000 RW 000 DESA ASIKI KECAMATAN JAIR KABUPATEN BOVEN DIGOEL, PAPUA</t>
  </si>
  <si>
    <t>KAMPUNG TELAGA SARI RT 011 RW 004 DESA TELAGA SARI KECAMATAN KURIK KABUPATEN MERAUKE, PAPUA</t>
  </si>
  <si>
    <t>JL. TRANS BIA ESTATE C RT 000 RW 000 KAMPUNG MANDEKMAN KECAMATAN ULILIN KABUPATEN MERAUKE, PAPUA</t>
  </si>
  <si>
    <t>DUSUN TAMALATE RT 000 RW 000 DESA MONCONG LOE BULU KECAMATAN MONCONGLOE KABUPATEN MAROS, SULAWESI SELATAN</t>
  </si>
  <si>
    <t>KAMPUNG ASIKI RT 000 RW 000 KECAMATAN JAIR KABUPATEN BOVEN DIGOEL, PAPUA</t>
  </si>
  <si>
    <t>43 Tahun 8 Bulan</t>
  </si>
  <si>
    <t>34 Tahun 3 Bulan</t>
  </si>
  <si>
    <t>27 Tahun 6 Bulan</t>
  </si>
  <si>
    <t>40 Tahun 1 Bulan</t>
  </si>
  <si>
    <t>32 Tahun 10 Bulan</t>
  </si>
  <si>
    <t>24 Tahun 3 Bulan</t>
  </si>
  <si>
    <t>BP-1205290004B</t>
  </si>
  <si>
    <t>9116050303790002</t>
  </si>
  <si>
    <t>MELKIA NESIMNASI</t>
  </si>
  <si>
    <t>JL. TRANS PT.  BIA ESTATE C RT 000 RW 000KAMPUNG MANDEKMAN KECAMATAN ULILIN KABUPATEN MERAUKE, PAPUA</t>
  </si>
  <si>
    <t>3202302309980003</t>
  </si>
  <si>
    <t>DEDE SEPRIANA</t>
  </si>
  <si>
    <t>MULTIMEDIA</t>
  </si>
  <si>
    <t>KP.MANCAGAR RT/RW.022/005 KELURAHAN SUKAMANIS KEC.KADUDAMPIT KAB. SUKABUMI JAWA BARAT</t>
  </si>
  <si>
    <t>6503061010900001</t>
  </si>
  <si>
    <t>INOSENSIUS EDAL</t>
  </si>
  <si>
    <t>KP.MANDEKMAN RT/RW.001/001 KEL/KEC.MANDEKMAN KEC.ULILIN KAB.MERAUKE PAPUA</t>
  </si>
  <si>
    <t>9101090902000001</t>
  </si>
  <si>
    <t>APOLONIUS SAGHUNG</t>
  </si>
  <si>
    <t>MAGGARAI</t>
  </si>
  <si>
    <t>KP.MANDEKMAN RT/RW.001/001 KEL/KEC.ULILIN KAB.MERAUKE PAPUA</t>
  </si>
  <si>
    <t>7306091409970001</t>
  </si>
  <si>
    <t>BOTONG II RT/RW.002/002 KEL/DESA. BOTOMANAI KEC.BUNGAYA KAB.GOWA SULAWESI SELATAN</t>
  </si>
  <si>
    <t>7303011709900002</t>
  </si>
  <si>
    <t>PINAS</t>
  </si>
  <si>
    <t>BONTO MASUNGGU RT/RW.000/000 KEL/DESA. TOMBOLO KEC.KELARA KAB.JENEPONTO SULAWESI SELATAN</t>
  </si>
  <si>
    <t>5304020510990002</t>
  </si>
  <si>
    <t>YOHANES LETO MAU</t>
  </si>
  <si>
    <t>DUSUN WEUTU RT/RW.001/001 KEL/DESA.UMAKLARAN KEC.TASIFETO TIMUR KAB. BELU NTT</t>
  </si>
  <si>
    <t>5303022202850001</t>
  </si>
  <si>
    <t>AGUSTINUS LODOVIKUS KEYS</t>
  </si>
  <si>
    <t>KEVA</t>
  </si>
  <si>
    <t>WINI</t>
  </si>
  <si>
    <t>OEOLO RT/RW.001/001  KEL/DESA.OEOLO KEC.MUSI KAB.TIMOR TENGAH UTARA NTT</t>
  </si>
  <si>
    <t>1603110504890001</t>
  </si>
  <si>
    <t>ANTONIUS HALE</t>
  </si>
  <si>
    <t>TAMBUA</t>
  </si>
  <si>
    <t>PERUM PT.CIPTA FUTURA RT/RW.000/000 KEL.UJAN MAS LAMA KEC.UJAN MAS KAB.MUARA ENIM SUMATRA SELATAN</t>
  </si>
  <si>
    <t>SUMATRA SELATAN</t>
  </si>
  <si>
    <t>5304111006000001</t>
  </si>
  <si>
    <t>JONIYANTO TAE</t>
  </si>
  <si>
    <t>MAKEMBALA</t>
  </si>
  <si>
    <t>DUSUN WENEKE RT/RW.007/002 KEL/DESA. WEBETUN KEC.RINHAT KAB.MALAKA NTT</t>
  </si>
  <si>
    <t>HENDRIKUS NAHAK</t>
  </si>
  <si>
    <t>GETENTIRI RT/RW.-/- KEL/DESA.GETENTIRI KEC.JAIR KAB.BOVEN DIGOEL PAPUA</t>
  </si>
  <si>
    <t>5304112403990002</t>
  </si>
  <si>
    <t>CHARLES KABU</t>
  </si>
  <si>
    <t>SAENAMA RT/RW.007/004 KEL/DESA.SAENAMA KEC.RINHAT KAB.MALAKA NTT</t>
  </si>
  <si>
    <t>9101091804910001</t>
  </si>
  <si>
    <t>APRIANUS BERE</t>
  </si>
  <si>
    <t>KAMPUNG SEUL RT/RW.003/001 KEL/DESA. SELIL KEC.ULILIN KAB.MERAUKE PAPUA</t>
  </si>
  <si>
    <t>9101091303930003</t>
  </si>
  <si>
    <t>ANISSETUS KEHI</t>
  </si>
  <si>
    <t>SUNAN</t>
  </si>
  <si>
    <t>KP.SELIL RT/RW.003/001 KEL/DESA.SELIL KEC.ULILIN KAB.MERAUKE PAPUA</t>
  </si>
  <si>
    <t>5301212209830002</t>
  </si>
  <si>
    <t>YAFET SIMON NAILIUS</t>
  </si>
  <si>
    <t>KERJINAN KAYU</t>
  </si>
  <si>
    <t>TAEN</t>
  </si>
  <si>
    <t>081353167683</t>
  </si>
  <si>
    <t>KAKAK</t>
  </si>
  <si>
    <t>JL.TRANS BIA RT/RW.001/002 KEL/DESA.SELILKEC.ULILIN KAB.MERAUKE PAPUA</t>
  </si>
  <si>
    <t>5303032608980001</t>
  </si>
  <si>
    <t>FEGIANTO USATNESI</t>
  </si>
  <si>
    <t>OEKOPA</t>
  </si>
  <si>
    <t>081275073645</t>
  </si>
  <si>
    <t>AYAH</t>
  </si>
  <si>
    <t>TUATOO RT/RW.005/003 KEL/DESA.OEKOPA KEC.BIBOKU TAN PAH</t>
  </si>
  <si>
    <t>5206060211890003</t>
  </si>
  <si>
    <t>FADLUN</t>
  </si>
  <si>
    <t>BUNCU SAPE</t>
  </si>
  <si>
    <t>DSN PATAHA RT/RW.006/003 KEL/DESA BUNCU KEC.SAPE KABUPATEN BIMA NTB</t>
  </si>
  <si>
    <t>9116050607710001</t>
  </si>
  <si>
    <t>00/00EB/0919/1543</t>
  </si>
  <si>
    <t>00/00EB/1021/1544</t>
  </si>
  <si>
    <t>00/00EB/1021/1549</t>
  </si>
  <si>
    <t>00/00EB/1021/1545</t>
  </si>
  <si>
    <t>00/00EB/1021/1547</t>
  </si>
  <si>
    <t>00/00EB/1021/1546</t>
  </si>
  <si>
    <t>00/00EB/1021/1557</t>
  </si>
  <si>
    <t>00/00EB/1021/1550</t>
  </si>
  <si>
    <t>00/00EB/1021/1551</t>
  </si>
  <si>
    <t>00/00EB/1021/1552</t>
  </si>
  <si>
    <t>00/00EB/1021/1553</t>
  </si>
  <si>
    <t>00/00EB/1021/1554</t>
  </si>
  <si>
    <t>00/00EB/1021/1555</t>
  </si>
  <si>
    <t>00/00EB/1021/1556</t>
  </si>
  <si>
    <t>00/00BC/0316/715</t>
  </si>
  <si>
    <t>00/00BC/1012/716</t>
  </si>
  <si>
    <t>00/00BC/0813/718</t>
  </si>
  <si>
    <t>00/00BC/0116/719</t>
  </si>
  <si>
    <t xml:space="preserve"> 9101092609870001</t>
  </si>
  <si>
    <t>00/00EB/1021/1577</t>
  </si>
  <si>
    <t>00/00EB/1021/1578</t>
  </si>
  <si>
    <t>00/00EB/1021/1579</t>
  </si>
  <si>
    <t>MARDFIN YAN ALIYANCE BLEGUR</t>
  </si>
  <si>
    <t>00/00EB/1021/1580</t>
  </si>
  <si>
    <t>00/00EB/1021/1581</t>
  </si>
  <si>
    <t>00/00EB/1021/1582</t>
  </si>
  <si>
    <t>00/00EB/1021/1583</t>
  </si>
  <si>
    <t>00/00EB/1021/1584</t>
  </si>
  <si>
    <t>00/00EB/1021/1585</t>
  </si>
  <si>
    <t>00/00EB/1021/1587</t>
  </si>
  <si>
    <t>00/00EB/1021/1588</t>
  </si>
  <si>
    <t>00/00EB/1021/1589</t>
  </si>
  <si>
    <t>00/00EB/1021/1590</t>
  </si>
  <si>
    <t>00/00EB/1021/1591</t>
  </si>
  <si>
    <t>00/00EB/1021/1592</t>
  </si>
  <si>
    <t>00/00EB/1021/1593</t>
  </si>
  <si>
    <t>00/00EB/1021/1594</t>
  </si>
  <si>
    <t>00/00EB/1021/1595</t>
  </si>
  <si>
    <t>00/00EB/1021/1596</t>
  </si>
  <si>
    <t>00/00EB/1021/1597</t>
  </si>
  <si>
    <t>00/00EB/1021/1598</t>
  </si>
  <si>
    <t>00/00EB/1021/1599</t>
  </si>
  <si>
    <t>00/00EB/1021/1600</t>
  </si>
  <si>
    <t>00/00EB/1021/1601</t>
  </si>
  <si>
    <t>00/00EB/1021/1602</t>
  </si>
  <si>
    <t>00/00EB/1021/1603</t>
  </si>
  <si>
    <t>00/00EB/1021/1604</t>
  </si>
  <si>
    <t>00/00EB/1021/1605</t>
  </si>
  <si>
    <t>00/00EB/1021/1607</t>
  </si>
  <si>
    <t>00/00EB/1021/1608</t>
  </si>
  <si>
    <t>00/00EB/1021/1609</t>
  </si>
  <si>
    <t>5203090904030008</t>
  </si>
  <si>
    <t>MUHAMMAD SAUFI</t>
  </si>
  <si>
    <t>AIKMEL</t>
  </si>
  <si>
    <t>BATU BELEK RT/RW.000/000 KEL/DESA.AIKMEL KEC. AIKMEL KAB. LOMBOK TIMUR NTB</t>
  </si>
  <si>
    <t>5203090107810590</t>
  </si>
  <si>
    <t>KHOLID RIJALUDDIN</t>
  </si>
  <si>
    <t>BATU BALEK</t>
  </si>
  <si>
    <t>BATU BELEK RT/RW.005/000 KEL/DESA.AIKMEL KEC. AIKMEL KAB. LOMBOK TIMUR NTB</t>
  </si>
  <si>
    <t>5203140107840659</t>
  </si>
  <si>
    <t>MAHRIS</t>
  </si>
  <si>
    <t>BANDOK TENGAH</t>
  </si>
  <si>
    <t>BANDOK TENGAK RT/RW.000/000 KEL/DESA.BANDOK KEC.WANASABA KAB. LOMBOKTIMUR NTB</t>
  </si>
  <si>
    <t>5203090707920008</t>
  </si>
  <si>
    <t>ZULKIFLI</t>
  </si>
  <si>
    <t>BATU BELEK RT/RW.007/000 KEL/DESA.AIKMEL KEC.AIKMEL KAB.LOMBOK TIMUR NTB</t>
  </si>
  <si>
    <t>087864729788</t>
  </si>
  <si>
    <t>3211160912010001</t>
  </si>
  <si>
    <t>DENI KUSDIANA</t>
  </si>
  <si>
    <t>082115176964</t>
  </si>
  <si>
    <t>DUSUN SUKAMANAH RT 004 RW 005 DESA SUKAMAJU KECAMATAN RANCAKALONG KABUPATEN SUMEDANG, JAWA BARAT</t>
  </si>
  <si>
    <t>5308070211980001</t>
  </si>
  <si>
    <t>RAIMUNDUS RANGGA</t>
  </si>
  <si>
    <t>082197773471</t>
  </si>
  <si>
    <t>KAMPUNG SUMBER HARAPAN RT 003 RW 001 KECAMATAN TANAH MIRING KABUPATEN MERAUKE, PAPUA</t>
  </si>
  <si>
    <t>ADRIANUS SARVE</t>
  </si>
  <si>
    <t>BP-1910211919KB</t>
  </si>
  <si>
    <t>00/00EB/1019/767</t>
  </si>
  <si>
    <t>5303181710010001</t>
  </si>
  <si>
    <t>YEREMIAS SUNI</t>
  </si>
  <si>
    <t>SUNI</t>
  </si>
  <si>
    <t>NELU</t>
  </si>
  <si>
    <t>NELU, RT.12/006 KEL. SUNSEA KEC. NAIBENU KAB. TIMOR TENGAH UTARA NTT</t>
  </si>
  <si>
    <t>ASSISTEN KEPALA</t>
  </si>
  <si>
    <t>ASSISTEN  KEPALA</t>
  </si>
  <si>
    <t>ALEXIUS MANGA</t>
  </si>
  <si>
    <t>9116011506980001</t>
  </si>
  <si>
    <t>DEDI WIJOYO SAPUTRO</t>
  </si>
  <si>
    <t>JL. ARIMOB TANAH MERAH TR/RW.002/000 KEL. PERSATUAN KEC. MANDOBO</t>
  </si>
  <si>
    <t>5309060403870001</t>
  </si>
  <si>
    <t>KASMIRUS BALU</t>
  </si>
  <si>
    <t>JL ANGKASA RT/RW. 005/001 KEL. KELAPA LIMA</t>
  </si>
  <si>
    <t>DWI DARYANTO</t>
  </si>
  <si>
    <t>9101050905880001</t>
  </si>
  <si>
    <t>KAMPUNG WANINGGAP KAY RT/RW. 011/003 KEL.WANINGGAP KAY KEC. SEMANGGA KAB. MERAUKE PAPUA</t>
  </si>
  <si>
    <t>BP-1911131828B</t>
  </si>
  <si>
    <t>BP-1904011438B</t>
  </si>
  <si>
    <t>BP-1904011445B</t>
  </si>
  <si>
    <t>BP-1904011447B</t>
  </si>
  <si>
    <t>BP-1904011449B</t>
  </si>
  <si>
    <t>BP-1904011453B</t>
  </si>
  <si>
    <t>BP-1904011467B</t>
  </si>
  <si>
    <t>BP-1905021520B</t>
  </si>
  <si>
    <t>BP-1905021521B</t>
  </si>
  <si>
    <t>BP-1905021522B</t>
  </si>
  <si>
    <t>BP-1905021517B</t>
  </si>
  <si>
    <t>BP-1903011399B</t>
  </si>
  <si>
    <t>BP-1906171617B</t>
  </si>
  <si>
    <t>BP-1906171619B</t>
  </si>
  <si>
    <t>BP-1904011470B</t>
  </si>
  <si>
    <t>BP-1904011475B</t>
  </si>
  <si>
    <t>BP-1904011478B</t>
  </si>
  <si>
    <t>BP-1905021523B</t>
  </si>
  <si>
    <t>BP-1905021528B</t>
  </si>
  <si>
    <t>BP-1905021536B</t>
  </si>
  <si>
    <t>BP-1905061591B</t>
  </si>
  <si>
    <t>BP-1905061592B</t>
  </si>
  <si>
    <t>BP-1306210240</t>
  </si>
  <si>
    <t>BP-1911011806B</t>
  </si>
  <si>
    <t>BP-1911011809B</t>
  </si>
  <si>
    <t>BP-1907031719B</t>
  </si>
  <si>
    <t>BP-1908121743B</t>
  </si>
  <si>
    <t>BP-1905021538B</t>
  </si>
  <si>
    <t>BP-1905021540B</t>
  </si>
  <si>
    <t>BP-1905021543B</t>
  </si>
  <si>
    <t>BP-1905021544B</t>
  </si>
  <si>
    <t>BP-1905021547B</t>
  </si>
  <si>
    <t>BP-1905021548B</t>
  </si>
  <si>
    <t>BP-1905021549B</t>
  </si>
  <si>
    <t>BP-1905021550B</t>
  </si>
  <si>
    <t>BP-190502155KB</t>
  </si>
  <si>
    <t>BP-1905021553B</t>
  </si>
  <si>
    <t>BP-1905021556B</t>
  </si>
  <si>
    <t>BP-1905021558B</t>
  </si>
  <si>
    <t>BP-1905021559B</t>
  </si>
  <si>
    <t>BP-1905021564B</t>
  </si>
  <si>
    <t>BP-1905021570B</t>
  </si>
  <si>
    <t>BP-2003072399B</t>
  </si>
  <si>
    <t>BP-1906171625B</t>
  </si>
  <si>
    <t>BP-1907041730B</t>
  </si>
  <si>
    <t>BP-1907041731B</t>
  </si>
  <si>
    <t>BP-1907191742B</t>
  </si>
  <si>
    <t>BP-1908121746B</t>
  </si>
  <si>
    <t>BP-1908121747B</t>
  </si>
  <si>
    <t>BP-1908121748B</t>
  </si>
  <si>
    <t>BP-1911011760B</t>
  </si>
  <si>
    <t>BP-1911011858B</t>
  </si>
  <si>
    <t>BP-1911011861B</t>
  </si>
  <si>
    <t>BP-1911011862B</t>
  </si>
  <si>
    <t>BP-1911011866B</t>
  </si>
  <si>
    <t>BP-1906031634B</t>
  </si>
  <si>
    <t>BP-1906111635B</t>
  </si>
  <si>
    <t>BP-1906111636B</t>
  </si>
  <si>
    <t>BP-1906111640B</t>
  </si>
  <si>
    <t>BP-1906111641B</t>
  </si>
  <si>
    <t>BP-1906111644B</t>
  </si>
  <si>
    <t>BP-1906111645B</t>
  </si>
  <si>
    <t>BP-1906111647B</t>
  </si>
  <si>
    <t>BP-1906111648B</t>
  </si>
  <si>
    <t>BP-1906111649B</t>
  </si>
  <si>
    <t>BP-1906111652B</t>
  </si>
  <si>
    <t>BP-1907011771B</t>
  </si>
  <si>
    <t>BP-1907011774B</t>
  </si>
  <si>
    <t>BP-1907011797B</t>
  </si>
  <si>
    <t>BP-1907011815B</t>
  </si>
  <si>
    <t>BP-1907011817B</t>
  </si>
  <si>
    <t>BP-1907011818B</t>
  </si>
  <si>
    <t>BP-1907011837B</t>
  </si>
  <si>
    <t>BP-1907011849B</t>
  </si>
  <si>
    <t>BP-1907011850B</t>
  </si>
  <si>
    <t>BP-1911011920B</t>
  </si>
  <si>
    <t>BP-1911011925B</t>
  </si>
  <si>
    <t>BP-1911131929B</t>
  </si>
  <si>
    <t>BP-1911131930B</t>
  </si>
  <si>
    <t>BP-1909161872B</t>
  </si>
  <si>
    <t>BP-1909161873B</t>
  </si>
  <si>
    <t>BP-1909161874B</t>
  </si>
  <si>
    <t>BP-1909161878B</t>
  </si>
  <si>
    <t>BP-1909161879B</t>
  </si>
  <si>
    <t>BP-1909161880B</t>
  </si>
  <si>
    <t>BP-1909161881B</t>
  </si>
  <si>
    <t>BP-1909161875B</t>
  </si>
  <si>
    <t>BP-1909161877B</t>
  </si>
  <si>
    <t>BP-1909161884B</t>
  </si>
  <si>
    <t>BP-1909161885B</t>
  </si>
  <si>
    <t>BP-1909161886B</t>
  </si>
  <si>
    <t>BP-1909161888B</t>
  </si>
  <si>
    <t>BP-1909161889B</t>
  </si>
  <si>
    <t>BP-1909161890B</t>
  </si>
  <si>
    <t>BP-1909161891B</t>
  </si>
  <si>
    <t>BP-1909161892B</t>
  </si>
  <si>
    <t>BP-1909161893B</t>
  </si>
  <si>
    <t>BP-1909161895B</t>
  </si>
  <si>
    <t>BP-1909161894B</t>
  </si>
  <si>
    <t>BP-1909161896B</t>
  </si>
  <si>
    <t>BP-1909161900B</t>
  </si>
  <si>
    <t>BP-1909161897B</t>
  </si>
  <si>
    <t>BP-1909161903B</t>
  </si>
  <si>
    <t>BP-1909161904B</t>
  </si>
  <si>
    <t>BP-1909161905B</t>
  </si>
  <si>
    <t>BP-1909161907B</t>
  </si>
  <si>
    <t>BP-1909181909B</t>
  </si>
  <si>
    <t>BP-1909181969B</t>
  </si>
  <si>
    <t>BP-1909161898B</t>
  </si>
  <si>
    <t>BP-1909161901B</t>
  </si>
  <si>
    <t>BP-1906171616B</t>
  </si>
  <si>
    <t>BP-2001152029B</t>
  </si>
  <si>
    <t>BP-1908061941B</t>
  </si>
  <si>
    <t>BP-1808180997B</t>
  </si>
  <si>
    <t>BP-1903022302B</t>
  </si>
  <si>
    <t>BP-1910011949B</t>
  </si>
  <si>
    <t>BP-1912022000B</t>
  </si>
  <si>
    <t>BP-1911011960B</t>
  </si>
  <si>
    <t>BP-2001202063B</t>
  </si>
  <si>
    <t>BP-1912022001B</t>
  </si>
  <si>
    <t>BP-2001202069B</t>
  </si>
  <si>
    <t>BP-2008212463B</t>
  </si>
  <si>
    <t>BP-2001032062B</t>
  </si>
  <si>
    <t>BP-2001202067B</t>
  </si>
  <si>
    <t>BP-1912021992B</t>
  </si>
  <si>
    <t>BP-1911011961B</t>
  </si>
  <si>
    <t>BP-2001202064B</t>
  </si>
  <si>
    <t>BP-1912021993B</t>
  </si>
  <si>
    <t>BP-1911011957B</t>
  </si>
  <si>
    <t>BP-1911011958B</t>
  </si>
  <si>
    <t>BP-1912021995B</t>
  </si>
  <si>
    <t>BP-2001032059B</t>
  </si>
  <si>
    <t>BP-2001032060B</t>
  </si>
  <si>
    <t>BP-2001202065B</t>
  </si>
  <si>
    <t>BP-2001032055B</t>
  </si>
  <si>
    <t>BP-1808060974B</t>
  </si>
  <si>
    <t>BP-1701020548</t>
  </si>
  <si>
    <t>BP-1910011948B</t>
  </si>
  <si>
    <t>BP-1803010900B</t>
  </si>
  <si>
    <t>BP-1912021996B</t>
  </si>
  <si>
    <t>BP-1808060977B</t>
  </si>
  <si>
    <t>BP-1912021999B</t>
  </si>
  <si>
    <t>BP-1912021994B</t>
  </si>
  <si>
    <t>BP-190812194B</t>
  </si>
  <si>
    <t>BP-2001032057B</t>
  </si>
  <si>
    <t>BP-1908161944B</t>
  </si>
  <si>
    <t>BP-1908161943B</t>
  </si>
  <si>
    <t>BP-2006042309B</t>
  </si>
  <si>
    <t>BP-2001032061B</t>
  </si>
  <si>
    <t>BP-2001202066B</t>
  </si>
  <si>
    <t>BP-2001202068B</t>
  </si>
  <si>
    <t>BP-2001032058B</t>
  </si>
  <si>
    <t>BP-1902021388B</t>
  </si>
  <si>
    <t>BP-182041289B</t>
  </si>
  <si>
    <t>CEKER PANEN</t>
  </si>
  <si>
    <t>9116050307950003</t>
  </si>
  <si>
    <t>SABARUDIN</t>
  </si>
  <si>
    <t>AGRIBISNIS TANAMAN PANGAN</t>
  </si>
  <si>
    <t>Kampung Melin Megikar, RT/RW 006/003 Kel. Melin Megikar Kec. Jagebob Kab. Merauke Papua</t>
  </si>
  <si>
    <t>0002898101902</t>
  </si>
  <si>
    <t>0886835431</t>
  </si>
  <si>
    <t>00/00EB/0816/281</t>
  </si>
  <si>
    <t>9101090210030003</t>
  </si>
  <si>
    <t>ARYA PERMANA PUTRA</t>
  </si>
  <si>
    <t>KAMPUNG KUMAAF RT/RW.007/003 KEL/DESA.KUMAAF KEC.ULILIN KAB.MERAUKE PAPUA</t>
  </si>
  <si>
    <t>9101095304030001</t>
  </si>
  <si>
    <t>WULAN SETIO NINGSIH</t>
  </si>
  <si>
    <t>KAMPUNG KIRELI RT/RW.002/001 KEL/DESA.KIRELI KEC.ULILIN KAB MERAUKE PAPUA</t>
  </si>
  <si>
    <t>9101051206030001</t>
  </si>
  <si>
    <t>KAMP. KUMAAF RT/RW.004/002 KEL/DESA.KUMAAF KEC.ULILIN MERAUKE PAPUA</t>
  </si>
  <si>
    <t>MOHAMAD FIRMANSYAH</t>
  </si>
  <si>
    <t>5310112503010001</t>
  </si>
  <si>
    <t>RONALDUS CARLES</t>
  </si>
  <si>
    <t>RABO RT/RW.017/009 KEL/DESA WANGKUNG KEC.REOK KAB.MANGGARAI NTT</t>
  </si>
  <si>
    <t>RABO</t>
  </si>
  <si>
    <t>5315052809800001</t>
  </si>
  <si>
    <t>BENEDIKTUS GEO</t>
  </si>
  <si>
    <t>DALO</t>
  </si>
  <si>
    <t>KAMPUNG SELI RT/RW.003/001 KEL/DESA.SAMKAI KEC.MERAUKE KAB. MERAUKE PAPUA</t>
  </si>
  <si>
    <t>9101010512020001</t>
  </si>
  <si>
    <t>IRVAN ALVIANYSAH</t>
  </si>
  <si>
    <t>JL. KUDA MATI RT/RW.015/003 KEL/DESA. KAMUNDU KEC. MERAUKE PAPUA</t>
  </si>
  <si>
    <t>9101090605020001</t>
  </si>
  <si>
    <t>RAHMAT HIDAYAT TRI PRABOWO</t>
  </si>
  <si>
    <t>KAMPUNG KUMAAF RT/RW.008/003 KEL/DESA. KUMAAF KEC. ULILIN KAB.MERAUKE PAPUA</t>
  </si>
  <si>
    <t>SEPIT RT/RW.000/000 KEL/DESA.PENGGEMBUR KEC.PUJUT KAB.LOMBOK TENGAH NTB</t>
  </si>
  <si>
    <t>7315092405960001</t>
  </si>
  <si>
    <t>NAHRUL HAMID</t>
  </si>
  <si>
    <t>PINRANG</t>
  </si>
  <si>
    <t>TONROG SADDANG I RT/RW.002/002 KEL/DESA.TIROANG KEC.TIROANG KAB.PINGRANG SULAWESI SELATAN</t>
  </si>
  <si>
    <t>3527082402960001</t>
  </si>
  <si>
    <t>MOHAMMAD BADRUS SOLEH</t>
  </si>
  <si>
    <t>PREKEDEN RT/RW.000/000 KEL/DESA. SAMARAN KEC.TAMBELANGAN KAB.SAMPANG JAWA TIMUR</t>
  </si>
  <si>
    <t>9101092706000001</t>
  </si>
  <si>
    <t>YUSRI</t>
  </si>
  <si>
    <t>BORONGNGA'RA</t>
  </si>
  <si>
    <t>JALAN TRANS BIA RT/RW.001/001 KEL/DESA.MANDEKMAN KEC.ULILIN KAB.MERAUKE PAPUA</t>
  </si>
  <si>
    <t>9117041310900001</t>
  </si>
  <si>
    <t>YOHANIS W. MEMEMU</t>
  </si>
  <si>
    <t>KONEBI</t>
  </si>
  <si>
    <t>JL. ANGAKASA BADE RT/RW.001/001 KEL/DESA.KUNEBI KEC. EDERA KAB.MAPPI PAPUA</t>
  </si>
  <si>
    <t>9101115301030002</t>
  </si>
  <si>
    <t>JL. ANGGREK RT/RW.007/002 KEL/DESA.SALOR INDAH KEC.KURIK KAB.MERAUKE PAPUA</t>
  </si>
  <si>
    <t>CHEKER TBS</t>
  </si>
  <si>
    <t>BALQIS MAHARANI</t>
  </si>
  <si>
    <t>DIVISI 1,2,3</t>
  </si>
  <si>
    <t>DIVISI 4,5,6</t>
  </si>
  <si>
    <t>DIVISI 7,8,9</t>
  </si>
  <si>
    <t>TANGKI SOLAR D-60</t>
  </si>
  <si>
    <t>DRIVER KARGO D-70</t>
  </si>
  <si>
    <t>COMPACTOR R-7</t>
  </si>
  <si>
    <t>5319031008630001</t>
  </si>
  <si>
    <t>EMILIANUS OSA</t>
  </si>
  <si>
    <t>LIANG DALO</t>
  </si>
  <si>
    <t>LIANG DALO RT/RW.002/001 KEL.GOLO WOTONG KEC.LAMBA LEDA KAB.MANGGARAI TIMUR NTT</t>
  </si>
  <si>
    <t>KAMPUNG SELIL RT/RW.003/001 KEL.SELIL KEC.ULILIN KAB.MERAUKE PAPUA</t>
  </si>
  <si>
    <t>9101090209920001</t>
  </si>
  <si>
    <t>PAULUS ATTI</t>
  </si>
  <si>
    <t>NIUFLEU</t>
  </si>
  <si>
    <t>9101091207980001</t>
  </si>
  <si>
    <t>DOMINGGUS ALUNAT</t>
  </si>
  <si>
    <t>5303062306750001</t>
  </si>
  <si>
    <t>FERDINANDUS BERE</t>
  </si>
  <si>
    <t>NAITANU</t>
  </si>
  <si>
    <t>OERUKI RT/RW.002/001 KEL.BORONUBAEN KEC.BIBOKI UTARA KAB.TIMOR TENGAH UTARA NTT</t>
  </si>
  <si>
    <t>9101090108860001</t>
  </si>
  <si>
    <t>WILFRIDUS TAE</t>
  </si>
  <si>
    <t>BIA ESTATE B RT/RW.001/001 KEL.MANDEKMAN KEC.ULILIN KAB.MERAUKE PAPUA</t>
  </si>
  <si>
    <t>9101011703940003</t>
  </si>
  <si>
    <t>SIMRON BRIA</t>
  </si>
  <si>
    <t>JL.KELAPA LIMA RT/RW.001/001 KEL.KELAPA LIMA KEC.MERAUKE KAB.MERAUKE PAPUA</t>
  </si>
  <si>
    <t>5202031412910001</t>
  </si>
  <si>
    <t>IMAM HASANUDDIN</t>
  </si>
  <si>
    <t>DOKTER HEWAN</t>
  </si>
  <si>
    <t>MATARAM</t>
  </si>
  <si>
    <t>KEMBANG KERANG II RT/RW.-/- KEL.AIK DAREQ KEC.BATUKLIANG KA.LOMBOK TENGAH NTB</t>
  </si>
  <si>
    <t>5304101205900001</t>
  </si>
  <si>
    <t>REMIGIUS BRIA</t>
  </si>
  <si>
    <t>UMA NAAS RT/RW.013/007 KEL.MAKTIHAN KEC.MALAKA BARAT KAB.MALAKA NTT</t>
  </si>
  <si>
    <t>7306142009890002</t>
  </si>
  <si>
    <t>7306141010740002</t>
  </si>
  <si>
    <t>FAISAL</t>
  </si>
  <si>
    <t>PANYIKOKANG RT/RW.004/004 KEL.MANUJU KEC.MANUJU KAB.GOWA SULAWESI SELATAN</t>
  </si>
  <si>
    <t>7306140607950001</t>
  </si>
  <si>
    <t>DZULKIFLI</t>
  </si>
  <si>
    <t>SARIFUDIN</t>
  </si>
  <si>
    <t>5206060110891006</t>
  </si>
  <si>
    <t>9101010408920003</t>
  </si>
  <si>
    <t>RAFAEL H.S RENRUSUN</t>
  </si>
  <si>
    <t>JL.RAYA MANDALA GG SOSKA RT/RW.016/006 KEL.SERINGGU JAYA KEC.MERUKE KAB.MERAUKE PAPUA</t>
  </si>
  <si>
    <t>5203033112860405</t>
  </si>
  <si>
    <t>NURSAM</t>
  </si>
  <si>
    <t>GUNUNG NANGKA</t>
  </si>
  <si>
    <t>GUNUNG NANGKA RT/RW.001/000 KEL.RARANG SELATAN KEC.TERARA KAB.LOMBOK TIMUR NTB</t>
  </si>
  <si>
    <t>5202070107930335</t>
  </si>
  <si>
    <t>ARPAN</t>
  </si>
  <si>
    <t>LANGKO LAUK</t>
  </si>
  <si>
    <t>LAKO LAUK RT/RW.000/000 KEL.LANGKO KEC.JANAPRIA KAB.LOMBOK TENGAH NTB</t>
  </si>
  <si>
    <t>5202041811020002</t>
  </si>
  <si>
    <t>BUDI HERIANTO</t>
  </si>
  <si>
    <t>ASAK RT/RW.000/000 KEL.PENGEMBUR KEC.PUJUT KAB.LOMBOK TENGAH NTB</t>
  </si>
  <si>
    <t>7306096002030002</t>
  </si>
  <si>
    <t>RESKI RAJJA</t>
  </si>
  <si>
    <t>BISSOLORO RT/RW.002/002 KEL.BISSOLORO KEC.BUNGAYA KAB.GOWA SULAWESI SELATAN</t>
  </si>
  <si>
    <t>5303161510890001</t>
  </si>
  <si>
    <t>PATRISIUS SEOB ENI</t>
  </si>
  <si>
    <t>NAINABAN</t>
  </si>
  <si>
    <t>NAINABAN RT/RW.003/001 KEL.NAINABAN KEC.BIKOMI NILULAT KAB.TIMOR TENGAH UTARA NTT</t>
  </si>
  <si>
    <t>5371010707880007</t>
  </si>
  <si>
    <t>MARIO SUAN</t>
  </si>
  <si>
    <t>KEL.KELAPA LIMA RT/RW.KELAPA LIMA KEC.KELAPA LIMA KOTA KUPANG NTT</t>
  </si>
  <si>
    <t>7306081510000013</t>
  </si>
  <si>
    <t>FERDI FELNO WASA</t>
  </si>
  <si>
    <t>BIRING BALANG</t>
  </si>
  <si>
    <t>BIRING BALANG RT.004/001 KEL.TAMARUNANG KEC.SOMBA OPU KAB.GOWA SULAWESI SELATAN</t>
  </si>
  <si>
    <t>5208032707990002</t>
  </si>
  <si>
    <t>SATUDIN</t>
  </si>
  <si>
    <t>DUSUN TAMPES RT/RW.004/000 KEL.SELENGEN KEC.KAYANGAN KAB.LOMBOK UTARA NTB</t>
  </si>
  <si>
    <t>AMBARATA RT/RW.019/010 KEL.SANGIA KEC.SAPE KAB.BIMA NTB</t>
  </si>
  <si>
    <t>JE'NE-JE'NE RT/RW.004/004 KEL.TASSESE KEC.MANUJU KAB.GOWA SULAWESI SELATAN</t>
  </si>
  <si>
    <t>KULLE 89</t>
  </si>
  <si>
    <t>845008325956000</t>
  </si>
  <si>
    <t>RONY FAJAR SHIDIK</t>
  </si>
  <si>
    <t>5308192910860001</t>
  </si>
  <si>
    <t>ALFRED OKTOVIANUS  DJOKA</t>
  </si>
  <si>
    <t>FKIP</t>
  </si>
  <si>
    <t>085237793729</t>
  </si>
  <si>
    <t>AMAGARAPATI RT 000 RW 000 KELURAHAN AMAGARAPATI KECAMATAN LARANTUKA KABUPATEN FLORES TIMUR, NTT</t>
  </si>
  <si>
    <t>5315030805010001</t>
  </si>
  <si>
    <t>BONIFASIUS RISTO</t>
  </si>
  <si>
    <t xml:space="preserve">MANGGARAI </t>
  </si>
  <si>
    <t>SAMBIR</t>
  </si>
  <si>
    <t>082144520196</t>
  </si>
  <si>
    <t>SAMBIR RT 007 RW 004 DESA WAE MOSE  KECAMATAN LEMBOR SELATAN KABUPATEN MANGGARAI TIMUR, NTT</t>
  </si>
  <si>
    <t>5319051207920002</t>
  </si>
  <si>
    <t>BENEDIKTUS WATU</t>
  </si>
  <si>
    <t>PANDANG</t>
  </si>
  <si>
    <t>081280332487</t>
  </si>
  <si>
    <t>PANDANG RT 010 RW 005 DESA NANGA PUUN KECAMATAN ELAR SELATAN KABUAPTEN MANGGARAI TIMUR, NTT</t>
  </si>
  <si>
    <t>9116052608010001</t>
  </si>
  <si>
    <t>FREDERIKUS SUSANTO</t>
  </si>
  <si>
    <t>TANAH MIRING</t>
  </si>
  <si>
    <t>082253873184</t>
  </si>
  <si>
    <t>SP 9 RT 001 RW 001 DESA YABAMARU KECAMATAN TANAH MIRING KABUPATEN MERAUKE, PAPUA</t>
  </si>
  <si>
    <t>9101192406030003</t>
  </si>
  <si>
    <t>VICKY IRNANDI NURIZKY</t>
  </si>
  <si>
    <t>081247792048</t>
  </si>
  <si>
    <t>KAMPUNG PADANG RAHARJA RT 008 RW 003 DESA PADANG RAHARJA KECAMATAN MALIND KABUPATEN MERAUKE, PAPUA</t>
  </si>
  <si>
    <t>5307011002030002</t>
  </si>
  <si>
    <t>IRENIUS SANDRI PUTRA RENGGO RERA</t>
  </si>
  <si>
    <t>085255144164</t>
  </si>
  <si>
    <t>JL. TRANS BIA ESTATE C RT 001 RW 001 KAMPUNG MANDEKMAN KECAMATAN ULILIN KABUPATEN MERAUKE, PAPUA</t>
  </si>
  <si>
    <t>DIII</t>
  </si>
  <si>
    <t>SUMATERA UTARA</t>
  </si>
  <si>
    <t>1205041211890004</t>
  </si>
  <si>
    <t>SUTRISMAN</t>
  </si>
  <si>
    <t>SILO BONTO</t>
  </si>
  <si>
    <t>KOMP BTN BLOK C.18 RT 000 RW 000 DESA BESAR KECAMATAN MEDAN LABUHAN KABUPATEN MEDAN, SUMATERA UTARA</t>
  </si>
  <si>
    <t>PERAWATAN DIVISI</t>
  </si>
  <si>
    <t>00/00EB/1221/1685</t>
  </si>
  <si>
    <t>00/00EB/1221/1687</t>
  </si>
  <si>
    <t>00/00EB/1221/1688</t>
  </si>
  <si>
    <t>00/00EB/1221/1689</t>
  </si>
  <si>
    <t>00/00EB/1221/1690</t>
  </si>
  <si>
    <t>00/00EB/1221/1691</t>
  </si>
  <si>
    <t>00/00EB/1221/1692</t>
  </si>
  <si>
    <t>00/00EB/1221/1693</t>
  </si>
  <si>
    <t>00/00EB/1221/1694</t>
  </si>
  <si>
    <t>00/00EB/1221/1695</t>
  </si>
  <si>
    <t>00/00EB/1221/1696</t>
  </si>
  <si>
    <t>00/00EB/1221/1697</t>
  </si>
  <si>
    <t>00/00EB/1221/1698</t>
  </si>
  <si>
    <t>00/00EB/1221/1699</t>
  </si>
  <si>
    <t>00/00EB/1221/1700</t>
  </si>
  <si>
    <t>00/00EB/1221/1701</t>
  </si>
  <si>
    <t>00/00EB/1221/1702</t>
  </si>
  <si>
    <t>00/00EB/1221/1704</t>
  </si>
  <si>
    <t>00/00EB/1221/1705</t>
  </si>
  <si>
    <t>00/00EB/1221/1706</t>
  </si>
  <si>
    <t>00/00EB/1221/1707</t>
  </si>
  <si>
    <t>00/00EB/0221/1684</t>
  </si>
  <si>
    <t>00/00M2/1121/142</t>
  </si>
  <si>
    <t>00/00M2/1121/143</t>
  </si>
  <si>
    <t>00/00EB/1121/1641</t>
  </si>
  <si>
    <t>00/00EB/1121/1642</t>
  </si>
  <si>
    <t>00/00EB/1121/1643</t>
  </si>
  <si>
    <t>00/00EB/1121/1644</t>
  </si>
  <si>
    <t>00/00EB/1021/1558</t>
  </si>
  <si>
    <t>00/00EB/1021/1559</t>
  </si>
  <si>
    <t>00/00EB/1021/1561</t>
  </si>
  <si>
    <t>00/00EB/1121/1646</t>
  </si>
  <si>
    <t>00/00EB/1021/1562</t>
  </si>
  <si>
    <t>00/00EB/1021/1563</t>
  </si>
  <si>
    <t>00/00EB/1021/1576</t>
  </si>
  <si>
    <t>00/00EB/0921/1708</t>
  </si>
  <si>
    <t>00/00EB/1021/1711</t>
  </si>
  <si>
    <t>00/00EB/0921/1709</t>
  </si>
  <si>
    <t>00/00EB/1021/1710</t>
  </si>
  <si>
    <t>DRIVER J-26</t>
  </si>
  <si>
    <t>JUNAIDIN</t>
  </si>
  <si>
    <t>5316036106891001</t>
  </si>
  <si>
    <t>9116056207790001</t>
  </si>
  <si>
    <t>5310066708830001</t>
  </si>
  <si>
    <t>9101016806010002</t>
  </si>
  <si>
    <t>7408015707930002</t>
  </si>
  <si>
    <t>7371140208010004</t>
  </si>
  <si>
    <t>9116050212910001</t>
  </si>
  <si>
    <t>9101061311000002</t>
  </si>
  <si>
    <t>9101096912820001</t>
  </si>
  <si>
    <t>5304105010810002</t>
  </si>
  <si>
    <t>5304215908920001</t>
  </si>
  <si>
    <t>5304154506000003</t>
  </si>
  <si>
    <t>5304151606990001</t>
  </si>
  <si>
    <t>5304100107910089</t>
  </si>
  <si>
    <t>5304212610020002</t>
  </si>
  <si>
    <t>5304155208910001</t>
  </si>
  <si>
    <t>5304164608930002</t>
  </si>
  <si>
    <t>5304153101930001</t>
  </si>
  <si>
    <t>5304165807990005</t>
  </si>
  <si>
    <t>9116185909860001</t>
  </si>
  <si>
    <t>7408012802900001</t>
  </si>
  <si>
    <t>5321022607020001</t>
  </si>
  <si>
    <t>5206185707821003</t>
  </si>
  <si>
    <t>5206181508811002</t>
  </si>
  <si>
    <t>5304210107700014</t>
  </si>
  <si>
    <t>5302010301900002</t>
  </si>
  <si>
    <t>9101091904930001</t>
  </si>
  <si>
    <t>5304184811980001</t>
  </si>
  <si>
    <t>THERESIA LUDU TAWA</t>
  </si>
  <si>
    <t>MAGDALENA AWI</t>
  </si>
  <si>
    <t>VERONIKA WEA</t>
  </si>
  <si>
    <t>SYAHRUL</t>
  </si>
  <si>
    <t>NURDIANA</t>
  </si>
  <si>
    <t>SITI SAIDATUL</t>
  </si>
  <si>
    <t>YULIANTI</t>
  </si>
  <si>
    <t>MUH PADLI</t>
  </si>
  <si>
    <t>WIDODO GUNAWAN</t>
  </si>
  <si>
    <t>MARKUS YAMBIMOP</t>
  </si>
  <si>
    <t>YUSTABITA KOLLO</t>
  </si>
  <si>
    <t>VIKTORIA BALOK</t>
  </si>
  <si>
    <t>ELIBERTA LURUK</t>
  </si>
  <si>
    <t>RONALDO SERAN</t>
  </si>
  <si>
    <t>MARTINUS BRIA KLAU</t>
  </si>
  <si>
    <t>BENYAMIN KALI</t>
  </si>
  <si>
    <t>MARIA IMELDA NAHAK</t>
  </si>
  <si>
    <t>ARNOLDUS BRIA NAHAK</t>
  </si>
  <si>
    <t>JEFRI TAE</t>
  </si>
  <si>
    <t>YULIANTI HOAR</t>
  </si>
  <si>
    <t>AGNES KONTAEP</t>
  </si>
  <si>
    <t>ARDIAN</t>
  </si>
  <si>
    <t>YUSTINUS BRIA BEREK</t>
  </si>
  <si>
    <t>JURAINI</t>
  </si>
  <si>
    <t>RUSDIN</t>
  </si>
  <si>
    <t>HUBERTUS MORUK</t>
  </si>
  <si>
    <t>YUFRA MANDALA</t>
  </si>
  <si>
    <t>ALEKS TABUKU</t>
  </si>
  <si>
    <t>DIANA ANGELA BRIA</t>
  </si>
  <si>
    <t>PERAWATAN</t>
  </si>
  <si>
    <t>WUDU</t>
  </si>
  <si>
    <t>LAENKTO</t>
  </si>
  <si>
    <t>BAKI</t>
  </si>
  <si>
    <t>WEMATAN</t>
  </si>
  <si>
    <t>LABUANG PATU</t>
  </si>
  <si>
    <t>WEKAEN</t>
  </si>
  <si>
    <t>MNESATANEN</t>
  </si>
  <si>
    <t>LARAT</t>
  </si>
  <si>
    <t>NAGEKEO</t>
  </si>
  <si>
    <t>WOLOPNGO RT.014/- KEL.WOLOPONGO KEC.BOAWAE KAB.NAGEKEO NTT</t>
  </si>
  <si>
    <t>ESTATE B DIVISI 3</t>
  </si>
  <si>
    <t>KAMPUNG ASIKI RT.-/- KEL.ASIKI KEC.JAIR KAB.BOVEN DIGOEL PAPUA</t>
  </si>
  <si>
    <t>KP LACI RT.001/001 KEL.GOLO KEC.CIBAL KAB.MANGGARAI NTT</t>
  </si>
  <si>
    <t>9101090710930002</t>
  </si>
  <si>
    <t>BIRINGBULU</t>
  </si>
  <si>
    <t>KAMPUNG SELIL RT.003/001 KEL.SELIL KEC.ULILIN KAB.MERAUKE PAPUA</t>
  </si>
  <si>
    <t>9101095510910001</t>
  </si>
  <si>
    <t>KAMPUNG KANDRAKAN RT.003/001 KEL.KANDRAKAN KEC.ULILIN KAB.MERAUKE PAPUA</t>
  </si>
  <si>
    <t>LING PELABUHAN  RT.000/000  KEL.LASUSUA KEC.LASUSUA KOLAKA UTARA  SULAWESI TENGGARA</t>
  </si>
  <si>
    <t>JALAN KEMULIAAN BANGKALA RT.001/003 KEL. BUNTUSU KEC.TAMALANREA KOTA MAKASSAR SULAWESI SELATAN</t>
  </si>
  <si>
    <t>KAMP.MANDEKMAN RT.001/001 KEL.MANDEKMAN KEC.ULILIN KAB.MERAUKE PAPUA</t>
  </si>
  <si>
    <t>JL.LATANG RT.002/001 KEL.TAMBAT KEC.TANAH MIRING KAB.MERAUKE PAPUA</t>
  </si>
  <si>
    <t>USAPIMENASI</t>
  </si>
  <si>
    <t>JL.TRANS PT.BIA RT.001/001 KEL.MANDEKMAN KEC.ULILIN KAB.MERAUKE PAPUA</t>
  </si>
  <si>
    <t>KAMP.SE;IL RT.001/001 KEL.SELIL KEC.ULILIN KAB.MERAUKE PAPUA</t>
  </si>
  <si>
    <t>SELVIANA SELI BERE</t>
  </si>
  <si>
    <t>OEBANI RT.005/002 KEL.UMANEN KEC.ATAMBUA BARAT KAB.BELU NTT</t>
  </si>
  <si>
    <t>DUSUN LAENSUKAER RT.015/006 KEL.SESERAI KEC.WEWIKU KAB.MALAKA NTT</t>
  </si>
  <si>
    <t>DUSUN LAENSUKAER RT.013/006 KEL.SESERAI KEC.WEWIKU KAB.MALAKA NTT</t>
  </si>
  <si>
    <t>NURALAN RT.010/005 KEL.MAKTIHAN KEC.MALAKA BARAT KAB.MALAKA NTT</t>
  </si>
  <si>
    <t>DUSUN OEBANI RT.004/001 KEL.UMANEN KEC.ATAMBUA BARAT KAB.BELU NTT</t>
  </si>
  <si>
    <t>WEOE D RT.001/001 KEL.WEOE KEC.WEOE D KAB.BELU NTT</t>
  </si>
  <si>
    <t>DERAU</t>
  </si>
  <si>
    <t>MAMULAK RT.005/003 KEL.ANGKAES KEC.WELIMAN KAB.MALAKA NTT</t>
  </si>
  <si>
    <t>DUSUN WEMATAN RT.007/01 KEL.HAITIMUK KEC.WELIMAN KAB.MALAKA NTT</t>
  </si>
  <si>
    <t>KAMPUNG ANDOBIT RT.000/000 KEL.ANDOBIT KEC.MINDIPTANA KAB.BOVEN DIGOEL PAPUA</t>
  </si>
  <si>
    <t>LING.PELABUHAN RT.000/000 KEL.LASUSUA KE.LASUSUA KAB.KOLAKA UTARA SEULAWESI TENGGARA</t>
  </si>
  <si>
    <t>HASLEON B RT.019/010 KEL.NAAS KEC.MALAKA BARAT KAB.MALAKA NTT</t>
  </si>
  <si>
    <t>MANDEKMAN RT.006/002 KEL.MANDEKMAN KEC.ULILIN KAB.MERAUKE PAPUA</t>
  </si>
  <si>
    <t>HALIMA</t>
  </si>
  <si>
    <t>KAMPUNG BARU RT.003/002 KEL.KAMPUNG BARU KEC.KOTA SOE KAB.TOMIR TENGAH SELATAN NTT</t>
  </si>
  <si>
    <t>DUSUN PAUK RT.001/001 KEL.LOONUNA KEC.LAMAKNEN SELATAN KAB.BELU NTT</t>
  </si>
  <si>
    <t>5205036106830001</t>
  </si>
  <si>
    <t>5301105710860001</t>
  </si>
  <si>
    <t>9116050705720001</t>
  </si>
  <si>
    <t>5302315407690001</t>
  </si>
  <si>
    <t>5272012603810002</t>
  </si>
  <si>
    <t>5201141109900001</t>
  </si>
  <si>
    <t>5205050107860511</t>
  </si>
  <si>
    <t>9101095907880001</t>
  </si>
  <si>
    <t>9101091002720001</t>
  </si>
  <si>
    <t>6209055811870001</t>
  </si>
  <si>
    <t>5302040109000003</t>
  </si>
  <si>
    <t>5302222703950001</t>
  </si>
  <si>
    <t>5302220507060003</t>
  </si>
  <si>
    <t>5302242705010001</t>
  </si>
  <si>
    <t>5302120107020002</t>
  </si>
  <si>
    <t>9101092605010003</t>
  </si>
  <si>
    <t>5206060101001488</t>
  </si>
  <si>
    <t>5303141009000001</t>
  </si>
  <si>
    <t>7304055507940003</t>
  </si>
  <si>
    <t>7306035211730001</t>
  </si>
  <si>
    <t>5205030906010003</t>
  </si>
  <si>
    <t>6209050305980002</t>
  </si>
  <si>
    <t>5206167010011002</t>
  </si>
  <si>
    <t>5206060107001361</t>
  </si>
  <si>
    <t>9101094208870001</t>
  </si>
  <si>
    <t>5205030707930001</t>
  </si>
  <si>
    <t>7303014511930004</t>
  </si>
  <si>
    <t>5205036603770002</t>
  </si>
  <si>
    <t>5302036512980003</t>
  </si>
  <si>
    <t>7310095306740001</t>
  </si>
  <si>
    <t>8204236710760001</t>
  </si>
  <si>
    <t>5315036307800006</t>
  </si>
  <si>
    <t>5315034407790001</t>
  </si>
  <si>
    <t>5315036312900001</t>
  </si>
  <si>
    <t>5205031610000003</t>
  </si>
  <si>
    <t>SUCI RAHMAWATI</t>
  </si>
  <si>
    <t>SINYO</t>
  </si>
  <si>
    <t>TAROCHI SELAN</t>
  </si>
  <si>
    <t>IRWAN</t>
  </si>
  <si>
    <t>YUMINA BABU</t>
  </si>
  <si>
    <t>ROSNANI</t>
  </si>
  <si>
    <t>SAMSUL</t>
  </si>
  <si>
    <t>TAUFIK</t>
  </si>
  <si>
    <t>ROHANI</t>
  </si>
  <si>
    <t>MAS UDIN</t>
  </si>
  <si>
    <t>NELCY OLLA</t>
  </si>
  <si>
    <t>STEFANUS SOLLE</t>
  </si>
  <si>
    <t>DEKRINO A BAUN</t>
  </si>
  <si>
    <t>RICY NINEF</t>
  </si>
  <si>
    <t>FERRY ANIN</t>
  </si>
  <si>
    <t>RUDI LIUFITO</t>
  </si>
  <si>
    <t>HAIRIL</t>
  </si>
  <si>
    <t>JEFRIANUS PAINNEON</t>
  </si>
  <si>
    <t>ROSTINA</t>
  </si>
  <si>
    <t>JUMATI LEPU</t>
  </si>
  <si>
    <t>MUHAMAD SOPIAN</t>
  </si>
  <si>
    <t>ANHAR</t>
  </si>
  <si>
    <t>HADIJAH</t>
  </si>
  <si>
    <t>ARJUNA</t>
  </si>
  <si>
    <t>IRMAWATI</t>
  </si>
  <si>
    <t>YASIN</t>
  </si>
  <si>
    <t>AYU ASHARI</t>
  </si>
  <si>
    <t>SAODAH</t>
  </si>
  <si>
    <t>RIANTI SEKO</t>
  </si>
  <si>
    <t>RUJIA KAMIS</t>
  </si>
  <si>
    <t>TRIFURNIA NARTI</t>
  </si>
  <si>
    <t>BERGITA ONA</t>
  </si>
  <si>
    <t>EMILIA EDIS</t>
  </si>
  <si>
    <t>BANI</t>
  </si>
  <si>
    <t>NURHAYATI</t>
  </si>
  <si>
    <t>BANTAENG,</t>
  </si>
  <si>
    <t>PANE BIMA</t>
  </si>
  <si>
    <t>LOMBOK,</t>
  </si>
  <si>
    <t>BONE</t>
  </si>
  <si>
    <t>KOA</t>
  </si>
  <si>
    <t>UPPOTI</t>
  </si>
  <si>
    <t>KOWO SAPE</t>
  </si>
  <si>
    <t>MATBES</t>
  </si>
  <si>
    <t>ALLA</t>
  </si>
  <si>
    <t>PARADO WANE</t>
  </si>
  <si>
    <t>KANCE</t>
  </si>
  <si>
    <t>KOWO</t>
  </si>
  <si>
    <t>AJAOKENTA</t>
  </si>
  <si>
    <t>SEGERI</t>
  </si>
  <si>
    <t>KULANG</t>
  </si>
  <si>
    <t>WIKO</t>
  </si>
  <si>
    <t>ESTATE B DIVISI 4</t>
  </si>
  <si>
    <t>DUSUN KONGA RT.014/005 KEL.CEMPI JAYA KEC.HU'U KAB.DOMPU NTB</t>
  </si>
  <si>
    <t>7303011006720001</t>
  </si>
  <si>
    <t>CAMPLONG II RT.009/003 KEL.CAMPLONG II KEC.FATELEU KAB.KUPANG NTT</t>
  </si>
  <si>
    <t>TUTEM RT.009/004 KEL.TUTEM KEC.TOBU KAB.TIMOR TENGAH SELATAN</t>
  </si>
  <si>
    <t>9101094608860002</t>
  </si>
  <si>
    <t>BIA ESTATE B RT.001.001 KEL.MANDEKMAN KEC.ULILIN KAB.MERAUKE PAPUA</t>
  </si>
  <si>
    <t>PANE RT.007/003 KEL.PANE KEC.RASANAE BARAT KOTA BIMA NTB</t>
  </si>
  <si>
    <t>MARIA WAWO BIMA</t>
  </si>
  <si>
    <t>BTN GRIYA ASRI MONTONG RT.-/- KEL.SENTELUK KEC.BATULAYAR KAB.LOMBOK BARAT NTB</t>
  </si>
  <si>
    <t>DUSUN WAWO BAKA RT.007/000 KELNOWA KEC.WOJA KAB.DOMPU NTB</t>
  </si>
  <si>
    <t>MILI</t>
  </si>
  <si>
    <t>BORITALLASA RT.002/001 KEL.RAPPOLEMBA KEC.YOMPOBULU KAB.GOWA SULAWESI SELATAN</t>
  </si>
  <si>
    <t>DESA BUKIT HARUM RT.012/004 KEL.BUKIT HARUM KEC.METHOBI RAYA KAB.LAMANDU KALIMANTAN TENGAH</t>
  </si>
  <si>
    <t>BONE RT.010/003 KEL.OELET KEC.AMANUBAN TIMUR KAB.TIMOR TENGAH SELATAN NTT</t>
  </si>
  <si>
    <t>FATULIMAN RT.002/001 KEL.KOA KEC.MOLLO BARAT KAB.TIMOR TENGAH SELATAN NTT</t>
  </si>
  <si>
    <t>KOA RT.004/002 KEL.KOA KEC.MOLO BARAT KAB.TIMOR TENGAH SELATAN NTT</t>
  </si>
  <si>
    <t>UPFOTI RT.008/001 KEL.NOEBANA KEC.NOEBANA KAB.TIMOR TENGAH SELATAN NTT</t>
  </si>
  <si>
    <t>DUSUN JATI  RT.014/005 KEL.KOWO KEC.SAPE KAB.BIMA NTB</t>
  </si>
  <si>
    <t>KUAFEU RT.003/002 KEL,TUBLOPO KEC.BIKOMI SELATAN KAB.TIMOR TENGAH UTARA NTT</t>
  </si>
  <si>
    <t>BONTO PARANG RT.000/000 KEL.BONTONOMPO KEL.KELARA KAB.JENEPONTO SULAWESI SELATAN</t>
  </si>
  <si>
    <t>DUSUN KONCA RT.014/005 KEL.CEMPI JAYA KEC.HU'U KAB.DOMPU NTB</t>
  </si>
  <si>
    <t>DESA MODANG MAS RT.003/000 KEL.MODANG MAS KEC.METHOBI RAYA KAB.LAMANDU KALIMANTAN SELATAN</t>
  </si>
  <si>
    <t>KANCA RT.004/002 KEL.KANCA KEC.PARADO KAB.BIMA NTB</t>
  </si>
  <si>
    <t>DUSUN RUHU RUMAH RT.004/000 KEL.RASABOU KEC.HU'U KAB.DOMPU NTB</t>
  </si>
  <si>
    <t>TANIALO RT.002/007 KEL.BONTO JAYA KEC.BISSAPU KAB.BANTAENG NTT</t>
  </si>
  <si>
    <t>AJAOKENAT RT.02/002 KEL.TUTEM KEC.TOBU KAB.TIMOR TENGAH SELATAN NTT</t>
  </si>
  <si>
    <t>TIMPORONGAN RT.001/004 KEL.SEGERI KEC.SEGERI KAB.PANGKAJENNE DAN KEPULAUAN SULAWESI SELATAN</t>
  </si>
  <si>
    <t>TERNATE</t>
  </si>
  <si>
    <t>DOWORA RT.000/000 KEL.DOWORA KEC.GANE BARAT SELATAN KAB.HALMAHERA SELATAN MALUKU UTARA</t>
  </si>
  <si>
    <t>MARSEL ERWIN LAY</t>
  </si>
  <si>
    <t>REWENG RT.007/002 KEL.LENDONG KEC.LEMBOR SELATAN KAB.MANGGARAI BARAT NTT</t>
  </si>
  <si>
    <t>MUNTING RT.008/002 KEC.LENDONG KEC.LEMBOR SELATAN KAB.MANGGARAI BARAT NTT</t>
  </si>
  <si>
    <t>REWENG RT.007/002 KEL.MUNTING KEC.LEMBOR  KAB.MANGGARAI BARAT NTT</t>
  </si>
  <si>
    <t>DUSUN WAWO RT.003/000 KEL.CEMPI JAYA KEC.HU'U KAB.DOMPU NTB</t>
  </si>
  <si>
    <t>JL.TRANS PT.BIA RT.001/001 KEL.SELIL KEC.ULILIN KAB.MERAUKE PAPUA</t>
  </si>
  <si>
    <t>ROSALINDA KOLO</t>
  </si>
  <si>
    <t>PETRONELA SOI</t>
  </si>
  <si>
    <t>YASINTUS MALI</t>
  </si>
  <si>
    <t>MARIA FENDIANA SOI</t>
  </si>
  <si>
    <t>OKTAVIANA LALITA DAU</t>
  </si>
  <si>
    <t>YOSEPH ARIYANTO BAU</t>
  </si>
  <si>
    <t>ABELINU HALE</t>
  </si>
  <si>
    <t>MARTINA HABU</t>
  </si>
  <si>
    <t>ERMELINDA BHOKO</t>
  </si>
  <si>
    <t>BASELIUS OPAT</t>
  </si>
  <si>
    <t>AGUSTINA WULA</t>
  </si>
  <si>
    <t>VIKTORIA TAHAN</t>
  </si>
  <si>
    <t>YOHANES HERBI ARYANTO MAU</t>
  </si>
  <si>
    <t>WILFRIDUS LOE</t>
  </si>
  <si>
    <t>AGUSTINUS MAU</t>
  </si>
  <si>
    <t>MARIA ERVIANTY TAEK</t>
  </si>
  <si>
    <t>RICARDO UNTUNG MALI</t>
  </si>
  <si>
    <t>APLONIA NONA ASA</t>
  </si>
  <si>
    <t>FLORINDA DE ANDRADE</t>
  </si>
  <si>
    <t>DOMINIKA FUNAN KABOSU</t>
  </si>
  <si>
    <t>OKTOVIANUS DUKI</t>
  </si>
  <si>
    <t>PAULINA BHALE</t>
  </si>
  <si>
    <t>YUVENTUS SALU</t>
  </si>
  <si>
    <t>MARSELINUS TES</t>
  </si>
  <si>
    <t>MARIA SELVIANA LESE</t>
  </si>
  <si>
    <t>APRIYANTO KLAU</t>
  </si>
  <si>
    <t>5304185804820001</t>
  </si>
  <si>
    <t>5304186402950001</t>
  </si>
  <si>
    <t>5304181703920001</t>
  </si>
  <si>
    <t>5304184304000001</t>
  </si>
  <si>
    <t>5304026610010001</t>
  </si>
  <si>
    <t>5304181507050001</t>
  </si>
  <si>
    <t>5304181911000001</t>
  </si>
  <si>
    <t>5304186408740001</t>
  </si>
  <si>
    <t>5303111508690001</t>
  </si>
  <si>
    <t>5316075608870001</t>
  </si>
  <si>
    <t>5304187112920002</t>
  </si>
  <si>
    <t>5304024803940003</t>
  </si>
  <si>
    <t>5304180707990001</t>
  </si>
  <si>
    <t>5304182206030001</t>
  </si>
  <si>
    <t>9101010208010002</t>
  </si>
  <si>
    <t>5304186805000002</t>
  </si>
  <si>
    <t>5304182210030002</t>
  </si>
  <si>
    <t>5304064107720037</t>
  </si>
  <si>
    <t>5304134402870002</t>
  </si>
  <si>
    <t>5304064107820038</t>
  </si>
  <si>
    <t>5303050111900001</t>
  </si>
  <si>
    <t>9101094704850001</t>
  </si>
  <si>
    <t>5303022810000003</t>
  </si>
  <si>
    <t>9101094101870001</t>
  </si>
  <si>
    <t>5304180706950001</t>
  </si>
  <si>
    <t>5304014609000002</t>
  </si>
  <si>
    <t>9101090304030002</t>
  </si>
  <si>
    <t>TAUNIL</t>
  </si>
  <si>
    <t>AITOUN</t>
  </si>
  <si>
    <t>MALAWONA</t>
  </si>
  <si>
    <t>BOLTAI</t>
  </si>
  <si>
    <t>FATUAHU</t>
  </si>
  <si>
    <t>AILORA</t>
  </si>
  <si>
    <t>PONU</t>
  </si>
  <si>
    <t xml:space="preserve">SOKORIA </t>
  </si>
  <si>
    <t>FATUNISUAN</t>
  </si>
  <si>
    <t>MANBANO</t>
  </si>
  <si>
    <t>MAUDEMU</t>
  </si>
  <si>
    <t>BULAN</t>
  </si>
  <si>
    <t>ESTATE B DIVISI 5</t>
  </si>
  <si>
    <t>FOHOLULIK RT.001/001 KEL.LUTHA RATO KEC.LAMAKNEN SELAAN KAB.BELU NTT</t>
  </si>
  <si>
    <t>DUSUN HAULATA RT.001/001 KEL.LUTHA RATO KECA.LAMAKNEN SELATAN KAB.BELU NTT</t>
  </si>
  <si>
    <t>DUSUN PIE BULAK RT.001/001 KEL.LOONUNA KEC.LAMAKNEN SELATAN KAB.BELU NTT</t>
  </si>
  <si>
    <t>MANEWAIN RT.001/001 KEL.LUTHA RATO KEC.LAMAKNEN SELATAN KAB.BELU NTT</t>
  </si>
  <si>
    <t>LAKUUMAN RT.001/001 KEL.LUTHA RATO KEC.LAMAKNEN SELATAN KAB.BELU NTT</t>
  </si>
  <si>
    <t>POHOLULIK RT.001/001 KEL.LUTHA RATO KEC.LAMAKNEN SELATAN KAB.BELU NTT</t>
  </si>
  <si>
    <t>DUSUN LOONUNA TAS RT.001/001 KEL.LOONUNA KEC.LAMAKNEN SELATAN KAB.BELU NTT</t>
  </si>
  <si>
    <t>9101014107880048</t>
  </si>
  <si>
    <t>JL.BUPUL RT.010/011 KEL.KELAPA LIMA KEC.MERAUKE PAPUA</t>
  </si>
  <si>
    <t>NIAN RT.007/003 KEL.NIAN KAB.MIOMAFFO TENGAH KAB.TIMOR TENGAH UTARA NTT</t>
  </si>
  <si>
    <t>JALAN RAYA MANDALA RT.005/001 KEL.MULI KEC.MERAUKE KAB.MERAUKE PAPUA</t>
  </si>
  <si>
    <t>DUSUN MANEWAIN RT.001/001 KEL.LUTHA RATO KEC.LAMAKNEN SELATAN KAB.BELU NTT</t>
  </si>
  <si>
    <t>DUSUN TAUN IL RT.001/001 KEL.LUTHA RATHO KEC.LAMKNEN SELATAN KAB.BELU NTT</t>
  </si>
  <si>
    <t>FATUBENAO NITASSEREN RT.004/002 KEL.FATUBENAO KEC.KOTA ATAMBUA KAB.BELU NTT</t>
  </si>
  <si>
    <t>FATUAHU RT.003/002 KEL.SANLEO KEC.MALAKA TIMUR KAB.MALAKA NTT</t>
  </si>
  <si>
    <t>SUKABIREN RT.003/002 KEL.LEUNTOLU  KEC.RAIMANUK KB.BELU NTT</t>
  </si>
  <si>
    <t>SANLEO RT.002/001 KEL.SANLEO KEC.MALAKA TIMUR KAB.MALAKA NTT</t>
  </si>
  <si>
    <t>BANSONE RT.002/001 KEL.BANSONE KEC.KOTA KEFAMENANU KAB.TIMOR TENGAH UTARA NTT</t>
  </si>
  <si>
    <t>FATUNISUAN RT.010/005 KEL.FATUNISUAN KEC.MIOMAFFO BARAT KAB.TIMOR TENGAH SELATAN NTT</t>
  </si>
  <si>
    <t>YULIANA SOMA</t>
  </si>
  <si>
    <t>SISI TAS RT.001/003 KEL.SISI FATUBERAL KEC.LAMAKNEN SELATAN KAB.BELU NTT</t>
  </si>
  <si>
    <t>OLOBOE RT.002/001 KEL.MAUDEMU KEC.LAMAKNEN  KAB.BELU NTT</t>
  </si>
  <si>
    <t>SATORIUS VIKI GARPA</t>
  </si>
  <si>
    <t>MAKSIMUS BERE</t>
  </si>
  <si>
    <t>DANIEL LAE</t>
  </si>
  <si>
    <t>HERYBERTUS YONATAS MANEK</t>
  </si>
  <si>
    <t>MELKIANUS MATBESI</t>
  </si>
  <si>
    <t>YOHANA SEKO</t>
  </si>
  <si>
    <t>SELVEDIUS AMATNUA</t>
  </si>
  <si>
    <t>ANTONIO LEONARDO</t>
  </si>
  <si>
    <t>CASMIR SIKONE</t>
  </si>
  <si>
    <t>JEFRIANUS BEREK</t>
  </si>
  <si>
    <t>CHARLES ABATAN</t>
  </si>
  <si>
    <t>STEVEN ADI GIRI</t>
  </si>
  <si>
    <t>MARIA BERNADETA FUNOME</t>
  </si>
  <si>
    <t>YOHANES TAEK</t>
  </si>
  <si>
    <t>JENI TAFULI</t>
  </si>
  <si>
    <t>AGUSTINA OBE</t>
  </si>
  <si>
    <t>SIPRIANUS NOHOS</t>
  </si>
  <si>
    <t>MARIANUS SARJO</t>
  </si>
  <si>
    <t>ROBERTUS WAKA</t>
  </si>
  <si>
    <t>MUNASIB</t>
  </si>
  <si>
    <t>PELIPUS KAMSY</t>
  </si>
  <si>
    <t>SIMON WAKIM</t>
  </si>
  <si>
    <t>SUSANTI</t>
  </si>
  <si>
    <t>BENYAMIN PALANG</t>
  </si>
  <si>
    <t>MERSIANA NURTI</t>
  </si>
  <si>
    <t>KAROLINA JEMANU</t>
  </si>
  <si>
    <t>VEDITUS S HARJON</t>
  </si>
  <si>
    <t>REMIGIUS KASTON</t>
  </si>
  <si>
    <t>ADELINA SAMDERUBUN</t>
  </si>
  <si>
    <t>RIKI YAKUB</t>
  </si>
  <si>
    <t>HAERUDIN</t>
  </si>
  <si>
    <t>YOHANES JANG</t>
  </si>
  <si>
    <t>WENI HERMINA GIRI HAUTEAS</t>
  </si>
  <si>
    <t>YOHANES VIANTUS TAJANG</t>
  </si>
  <si>
    <t>JUFEN NAITILI</t>
  </si>
  <si>
    <t>5315031002010008</t>
  </si>
  <si>
    <t>9101060505790001</t>
  </si>
  <si>
    <t>5304711204930001</t>
  </si>
  <si>
    <t>5304170102950001</t>
  </si>
  <si>
    <t>5303060107930003</t>
  </si>
  <si>
    <t>5303066306930001</t>
  </si>
  <si>
    <t>5303062404940002</t>
  </si>
  <si>
    <t>5304030103990001</t>
  </si>
  <si>
    <t>5303060909780001</t>
  </si>
  <si>
    <t>5303073112030002</t>
  </si>
  <si>
    <t>5303062109970001</t>
  </si>
  <si>
    <t>5301221911010004</t>
  </si>
  <si>
    <t>5302095003900001</t>
  </si>
  <si>
    <t>5303060806770001</t>
  </si>
  <si>
    <t>5302095901870001</t>
  </si>
  <si>
    <t>5304025303940002</t>
  </si>
  <si>
    <t>5310062808883001</t>
  </si>
  <si>
    <t>5310110809960003</t>
  </si>
  <si>
    <t>5310061111990005</t>
  </si>
  <si>
    <t>3503022908760001</t>
  </si>
  <si>
    <t>8107031902920001</t>
  </si>
  <si>
    <t>9208011908760001</t>
  </si>
  <si>
    <t>5206034210971004</t>
  </si>
  <si>
    <t>5315033103970001</t>
  </si>
  <si>
    <t>5315036007010001</t>
  </si>
  <si>
    <t>5315075110970004</t>
  </si>
  <si>
    <t>5315032710010003</t>
  </si>
  <si>
    <t>8102010811720005</t>
  </si>
  <si>
    <t>5315030410000002</t>
  </si>
  <si>
    <t>9116056606760001</t>
  </si>
  <si>
    <t>3202470402880001</t>
  </si>
  <si>
    <t>3172042201870011</t>
  </si>
  <si>
    <t>5315033107910005</t>
  </si>
  <si>
    <t>5301226303840004</t>
  </si>
  <si>
    <t>5310110704990002</t>
  </si>
  <si>
    <t>PONTO PEPAK</t>
  </si>
  <si>
    <t>KADALAK</t>
  </si>
  <si>
    <t>BERNABA</t>
  </si>
  <si>
    <t>LIAASU</t>
  </si>
  <si>
    <t>NEOF'ANA</t>
  </si>
  <si>
    <t>OENALI</t>
  </si>
  <si>
    <t>BILOE</t>
  </si>
  <si>
    <t>ALASA</t>
  </si>
  <si>
    <t>SAPAEN</t>
  </si>
  <si>
    <t>SOLIU</t>
  </si>
  <si>
    <t>FATUBENA</t>
  </si>
  <si>
    <t>BALIBO</t>
  </si>
  <si>
    <t>GOLUMUNTA</t>
  </si>
  <si>
    <t>MUNTA</t>
  </si>
  <si>
    <t>GOLOGOI</t>
  </si>
  <si>
    <t>NAMARA</t>
  </si>
  <si>
    <t>DADIBOU</t>
  </si>
  <si>
    <t>TUWA</t>
  </si>
  <si>
    <t>PONGWUNIS</t>
  </si>
  <si>
    <t>ORONG</t>
  </si>
  <si>
    <t>RWEWNG</t>
  </si>
  <si>
    <t>YAMALATU</t>
  </si>
  <si>
    <t>LEONAI</t>
  </si>
  <si>
    <t>CAOK</t>
  </si>
  <si>
    <t>BIJAE MUTI</t>
  </si>
  <si>
    <t>ESTATE B DIVISI 9</t>
  </si>
  <si>
    <t>PONTO PEPAK RT.009/003 KEL.WAE MANGKA KEL.WAE BANGKA KEC.LEMBOR KAB.MANGGARAI BARAT NTT</t>
  </si>
  <si>
    <t>KAMPUNG BERSEHATI RT.001/001 KEL.BEREHATI KEC.TANAH MIRING KAB.MERAUKE PAPUA</t>
  </si>
  <si>
    <t>BERNABA RT.002/001 KEL.DUALASI KEC.LASIOLAT KAB.BELU NTT</t>
  </si>
  <si>
    <t>LIA ASU RT.001/003 KEL.DUALASI RAIULUN KEC.LASIOLAT KAB.BELU NTT</t>
  </si>
  <si>
    <t>NEOFANA RT.004/000 KEL.BILOE KEC.BIBOKI UTARA KAB.TOMOR TENGAH UATARA NTT</t>
  </si>
  <si>
    <t>FATUKOPA RT.006/003 KEL.TAUNBAEN KEC.BIBOKI UTARA KAB.TIMOR TENGAH UTARA NTT</t>
  </si>
  <si>
    <t>DUSUN KOTAFOUN B RT.002/001 KEL.TOHE KEC.RAIHAT KAB.BELU NTT</t>
  </si>
  <si>
    <t>BILOE RT.004/002 KEL.BILOE KEC.BIBOKI UTARA KAB.TIMOR TENGAH UTARA NTT</t>
  </si>
  <si>
    <t>AIBANO RT.011/004 KEL.KOTAFOUN KEC.BIBOKI ANLEU KAB.TIMOR TENGAH UTARA NTT</t>
  </si>
  <si>
    <t>SAPAEN RT.008/005 KEL.SAPAEN KEC.BIBOKI UATARA NTT</t>
  </si>
  <si>
    <t>SOLIU RT.001/001 KEL.SOLIU KEC.AMFOANG BARAT LAUT KAB.KUPANG NTT</t>
  </si>
  <si>
    <t>OENOPU RT.017/007 KEL.FOTILOKEC.AMANATUN UATARA KAB.TIMOR TENGAH SELATAN NTT</t>
  </si>
  <si>
    <t>FATUFUTU RT.005/002 KEL.BILOE KEC.BIBOKI UTARA NTT</t>
  </si>
  <si>
    <t>KIUANA RT.017/007 KEL.FOTILO KEC.AMANATUN UTARA KAB.TIMOR TENGAH SELATAN NTT</t>
  </si>
  <si>
    <t>SALORI TULAKEDI RT.001/001 KEL.TULAKEDI KEC.TASIFETO TIMUR KAB.BELU NTT</t>
  </si>
  <si>
    <t>GOLOMUNTA RT.004/002 KEL.GOLOWOI KEC.CIBAL KAB.MANGGARAI NTT</t>
  </si>
  <si>
    <t>MUNTA RT.004/002 KEL.KAJONG KEC.REOK BARAT KAB.MANGGARAI NTT</t>
  </si>
  <si>
    <t>AGUSTINUS RENMEUW</t>
  </si>
  <si>
    <t>DESTATE B DIVISI 9</t>
  </si>
  <si>
    <t>OHOI KELSOR RT.000/000 KEL.KEI KECIL KEC.KEI KECIL KAB.MALUKU TENGGARA MALUKU</t>
  </si>
  <si>
    <t>REWENG RT.004/002 KEL.LENDONG KEC.LEMBOR SELATAN  KAB.MANGGARAI BARAT NTT</t>
  </si>
  <si>
    <t>ASIKI RT.-/- KEL.ASIKI KEC.JAIR KAB.BOVEN DIGOELPAPUA</t>
  </si>
  <si>
    <t>KP.NEGLA RT.003/003 KEL.WANGUNJAYA KEC.CIAMBAR KAB.SUKABUMI JAWA BARAT</t>
  </si>
  <si>
    <t>JL.KALI BARU BARAT RT.004/004 KEL.KALI BARU KEC.CILACAP KAB.JAKARTA UTARA JAKARTA</t>
  </si>
  <si>
    <t>JAKARTA UTARA</t>
  </si>
  <si>
    <t>JLN.TRANS PT.BIA ESTATE B RT.001/001 KEL.MANDEKMAN KEC.ULILIN KAB.MERAUKE PAPUA</t>
  </si>
  <si>
    <t>SOLIU RT.002/001 KEL.SOLIU KEC.ANFOANG BARAT LAUT</t>
  </si>
  <si>
    <t>CAOK RT.002/002 KEL.CAOK KEC.REOK BARAT KAB.MANGGARAI NTT</t>
  </si>
  <si>
    <t>9101091904800001</t>
  </si>
  <si>
    <t>BIO 2 RT.001/001 KEL.MANDEKMAN KEC.ULILIN KAB.MERAUKE PAPUA</t>
  </si>
  <si>
    <t>5304181509940001</t>
  </si>
  <si>
    <t>FERNANDUS ASA BERE</t>
  </si>
  <si>
    <t>GOLOWOI RT/RW 002/001 KEL. GOLO WOI KEC. CIBAL BARAT KAB. MANGGARAI - NTT</t>
  </si>
  <si>
    <t>DUSUN KRAJAN RT/RW 010/002 KEL. MASARAN KEC. MUNJUNGAN KAB. TRENGGALEK - JAWA TIMUR</t>
  </si>
  <si>
    <t>DOBO</t>
  </si>
  <si>
    <t>DESA NAMARA KEL. NAMARA KEC. ARU TENGAH KAB. KEPULAUAN ARU - MALUKU</t>
  </si>
  <si>
    <t>JL. UTARUM KROY KEL.KROY KEC. KAIMANA KAB. KAIMANA - PAPUA BARAT</t>
  </si>
  <si>
    <t>JL. RISA DONGGOBOLO KEL. RISA KEC. WOHA Kab. BIMA - NTB</t>
  </si>
  <si>
    <t>MODO KEL. MODO KEC. LEMBOR SELATAN KAB. MANGGARAI BARAT - NTT</t>
  </si>
  <si>
    <t>WUNUS KEL. MODO KEC. LEMBOR SELATAN KAB. MANGGARAI BARAT - NTT</t>
  </si>
  <si>
    <t>POPO RT/RW 008/004 KEL. SATAR RUWUK KEC. SATAR MESE BARAT KAB. MANGGARAI-NTT</t>
  </si>
  <si>
    <t>REWENG RT/RW 008/002 KEL. LENDONG KEC. LEMBOR SELATAN KAB. MANGGARAI BARAT-NTT</t>
  </si>
  <si>
    <t>6408024502830002</t>
  </si>
  <si>
    <t>ANTI</t>
  </si>
  <si>
    <t>DEWATA ETD 12, RT.007/RW.000, KEL.MUARA WAHAU, KEC. MUARA WAHAU, KAB. KUATAI TIMUR, PROP. KALIMANTAN TIMUR</t>
  </si>
  <si>
    <t>7306056604850001</t>
  </si>
  <si>
    <t>SURIATI</t>
  </si>
  <si>
    <t>26/04/1985</t>
  </si>
  <si>
    <t>LABBUA, RT.000/003, KEL. TAMALATEA, KEC. MANUJU, KAB. GOWA, PROP. SULAWESI SELATAN</t>
  </si>
  <si>
    <t>7306144507860001</t>
  </si>
  <si>
    <t>TASARI</t>
  </si>
  <si>
    <t>PARANGLOE MANUJU, RT.004,RW.002, KEL. MANUJU, KEC. MANUJU, KAB. GOWA, PROP. SULAWESI SELATAN</t>
  </si>
  <si>
    <t>7306145910000001</t>
  </si>
  <si>
    <t>MURNI</t>
  </si>
  <si>
    <t>PASSUAKANG</t>
  </si>
  <si>
    <t>22/09/2000</t>
  </si>
  <si>
    <t>7306140310020001</t>
  </si>
  <si>
    <t>MIMA</t>
  </si>
  <si>
    <t>BONTOTE'NE, RT.003/RW.006, KEL. TASSESE, KEC. MANUJU, KAB GOWA, PROP. SULAWESI SELATAN</t>
  </si>
  <si>
    <t>7306052812740001</t>
  </si>
  <si>
    <t>TA'BA DG RANI</t>
  </si>
  <si>
    <t>GANTARANG PANGI</t>
  </si>
  <si>
    <t>28/12/1974</t>
  </si>
  <si>
    <t>KAMPUNG BERU, RT.002/RW.002, KEL.LONJOBOKO, KEC. PARANGLOE,KAB. GOWA, PROP. SULAWESI SELATAN</t>
  </si>
  <si>
    <t>7306144708820002</t>
  </si>
  <si>
    <t>7306146809740001</t>
  </si>
  <si>
    <t>MAJADIAH BT TAMA</t>
  </si>
  <si>
    <t>28/09//1974</t>
  </si>
  <si>
    <t>SUMALLU,RT.004/RW.008, KEL. MANUJU, KEC. MANUJU, KAB. GOWA, PROP. SULAWESI SELATAN</t>
  </si>
  <si>
    <t>7306146001750001</t>
  </si>
  <si>
    <t>SAEDA</t>
  </si>
  <si>
    <t>20/01/1975</t>
  </si>
  <si>
    <t>PANYIKOKANG, RT.004/RW.004, KEL. MANUJU, KEC. MANUJU, KAB.GOWA, PROP. SULAWESI SELATAN</t>
  </si>
  <si>
    <t>7306144405920001</t>
  </si>
  <si>
    <t>TANGGI</t>
  </si>
  <si>
    <t>BONTOTE'NE</t>
  </si>
  <si>
    <t>JE'NE-JE'NE, RT.004/RW.004, KEL. TASSESE, KEC. MANUJU, KAB. GOWA, PROP. SULAWESI SELATAN</t>
  </si>
  <si>
    <t>7306056402740001</t>
  </si>
  <si>
    <t>MOKNA</t>
  </si>
  <si>
    <t>24/02/1974</t>
  </si>
  <si>
    <t>LABBUA DUSUN CONGGORO, RT.000/RW.003, KEL.TAMALATEA, KEC. MANUJU, KAB. GOWA, PROP. SULAWESI SELATAN</t>
  </si>
  <si>
    <t>8103056702860001</t>
  </si>
  <si>
    <t>LEDYA RAHAWARIN</t>
  </si>
  <si>
    <t>TUAL</t>
  </si>
  <si>
    <t>27/02/1988</t>
  </si>
  <si>
    <t>KAMPUNG MANDEKMAN, RT.001/RW.001, KEL. MANDEKMAN, KEC. ULILIN. KAB. MERAUKE, PROP. PAPUA</t>
  </si>
  <si>
    <t>7306144802830001</t>
  </si>
  <si>
    <t>BASMAWATI</t>
  </si>
  <si>
    <t>BONTO SUNGGU</t>
  </si>
  <si>
    <t>BONTO SUNGGU, RT.004.RW. 008, KEL. TASSESE, KEC. MANUJU, KAB. GOWA, PROP.  SULAWESI SELATAN</t>
  </si>
  <si>
    <t>5302151308980001</t>
  </si>
  <si>
    <t>ANDERIAS KAMLASI</t>
  </si>
  <si>
    <t>13/08/1998</t>
  </si>
  <si>
    <t>META, RT.014/RW.005, KEL. MANUFUI, KEC. SANTIAN, KAB. TIMOR TENGAH SELATAN, PROP. NTT</t>
  </si>
  <si>
    <t>9101093004960001</t>
  </si>
  <si>
    <t>YERIS LAKMAU</t>
  </si>
  <si>
    <t>30/04/1996</t>
  </si>
  <si>
    <t>KAMPUNG SELIL, RT. 001/RW. 001, KEL. SELIL, KEC. ULILIN, KAB. MERAUKE, PROP. PAPUA</t>
  </si>
  <si>
    <t>5302074605930002</t>
  </si>
  <si>
    <t>FERCI TENIS</t>
  </si>
  <si>
    <t>NUSA, RT. 012/RW. 005, KEL. NUSA, KEC. AMANUBAN BARAT, KAB. TIMOR TENGAH SELATAN, PROP. NTT</t>
  </si>
  <si>
    <t>9101094402930001</t>
  </si>
  <si>
    <t>RINI TEFA</t>
  </si>
  <si>
    <t>FATUNAKE</t>
  </si>
  <si>
    <t>SANTIAN</t>
  </si>
  <si>
    <t>5302155502800001</t>
  </si>
  <si>
    <t>LENA SERAN</t>
  </si>
  <si>
    <t>15/02/1980</t>
  </si>
  <si>
    <t>5302157103800001</t>
  </si>
  <si>
    <t>MARIA BANI</t>
  </si>
  <si>
    <t>31/03/1980</t>
  </si>
  <si>
    <t>META, RT.016/RW.004, KEL. MANUFUI, KEC. SANTIAN, KAB. TIMOR TENGAH SELATAN, PROP. NTT</t>
  </si>
  <si>
    <t>5302150107020005</t>
  </si>
  <si>
    <t>JENER BANI</t>
  </si>
  <si>
    <t>LAENSUKAER, RT. 015/RW. 006, KEL. SESERAI, KEC. WEWIKU, KAB. MALAKA, PROP. NTT</t>
  </si>
  <si>
    <t>5302250604010001</t>
  </si>
  <si>
    <t>YORNALDI A FUNOME</t>
  </si>
  <si>
    <t>META, RT.014/RW.004, KEL. MANUFUI, KEC. SANTIAN, KAB. TIMOR TENGAH SELATAN, PROP. NTT</t>
  </si>
  <si>
    <t>3202416712680001</t>
  </si>
  <si>
    <t>NATALIA MARSELINA</t>
  </si>
  <si>
    <t>27/12/1968</t>
  </si>
  <si>
    <t>KP. SIDANG SARI, RT.007/RW. 001, KEL. GUNUNG BENTANG, KEC. SAGARANTEN, KAB SUKABUMI, PROP JAWA BARAT</t>
  </si>
  <si>
    <t>CIANJUR</t>
  </si>
  <si>
    <t>3203311806870003</t>
  </si>
  <si>
    <t>SAEHUDIN</t>
  </si>
  <si>
    <t>18/06/1987</t>
  </si>
  <si>
    <t>KP. PARUGPUG, RT.0002/RW/001, KEL. CIHEA, KEC. HAURWANGI, KAB. CIANJUR, PROP. JAWA BARAT</t>
  </si>
  <si>
    <t>5307080204770001</t>
  </si>
  <si>
    <t>REMIGIUS ANDE</t>
  </si>
  <si>
    <t>WODONG</t>
  </si>
  <si>
    <t>NATAGAHAR, RT.015/RE.004, KEL. HIKONG, KEC. TALIBURA, KAB. SIKKA, PROP. NTT</t>
  </si>
  <si>
    <t>3203311911000001</t>
  </si>
  <si>
    <t>M RESTU FAUZI</t>
  </si>
  <si>
    <t>19/11/2000</t>
  </si>
  <si>
    <t>5307062705020001</t>
  </si>
  <si>
    <t>YOHANES VIANI WOKO</t>
  </si>
  <si>
    <t>SALI</t>
  </si>
  <si>
    <t>27/05/2002</t>
  </si>
  <si>
    <t>DUDUN SALI, RT.010/RW.005, KEL. TUANGGEO, KEC. PULEU, KAB. SIKKA, PROP. NTT</t>
  </si>
  <si>
    <t>7306142207960002</t>
  </si>
  <si>
    <t>PANYIKKOKANG</t>
  </si>
  <si>
    <t>PANYIKOKANG, RT.002/RW.005, KEL. MANUJU, KEC. MANUJU, KAB.GOWA, PROP. SULAWESI SELATAN</t>
  </si>
  <si>
    <t>MKASSAR</t>
  </si>
  <si>
    <t>7602110205800002</t>
  </si>
  <si>
    <t>MALILI</t>
  </si>
  <si>
    <t>DUSUN WANA SARI, RT. 002/ RW.001, KEL. RANTERIO, KEC. TOMMO, KAB. MANUJU, PROP. SULAWESI BARAT</t>
  </si>
  <si>
    <t>5307070212940001</t>
  </si>
  <si>
    <t>EDUARDUS EDWIN</t>
  </si>
  <si>
    <t>GEHAK</t>
  </si>
  <si>
    <t>GEHAK LAU,RT. 017/RW.006,KEL.KOTING, KEC. KOTING, KAB. SIKKA, PROP. NTT</t>
  </si>
  <si>
    <t>5307193006010002</t>
  </si>
  <si>
    <t xml:space="preserve">YOHANES RUDIANTO </t>
  </si>
  <si>
    <t>WEKO</t>
  </si>
  <si>
    <t>30/06/2001</t>
  </si>
  <si>
    <t>KAMET, RT.021/RW. 008, KEL. LANGIR, KEC. KANGAE, KAB. SIKKA, PROP. NTT</t>
  </si>
  <si>
    <t>5307165207940001</t>
  </si>
  <si>
    <t>ELISABETH SEBASTIANA DUA NORA</t>
  </si>
  <si>
    <t>5310114107920018</t>
  </si>
  <si>
    <t>MARTA WAWU</t>
  </si>
  <si>
    <t>RENGKOLONG, RT.006/ RW. 003, KEL. TOE, KEC. REOK, KAB. MANGGARAI, PROP. NTT</t>
  </si>
  <si>
    <t>3175061612920002</t>
  </si>
  <si>
    <t>RIDWAN SHOLEH</t>
  </si>
  <si>
    <t>18/12/1992</t>
  </si>
  <si>
    <t>KP.CIBUNTUNG BOJONG, RT.003/RW.003, KEL.GANDASARI, KEC. CIKARANG BARAT, KAB. BEKASIK, PROP. JAWA BARAT</t>
  </si>
  <si>
    <t>5306080804690004</t>
  </si>
  <si>
    <t>PETRUS PAYONG AMA</t>
  </si>
  <si>
    <t>KIMAKAMAK, RT.005, RW. 003, KEL. KIMAKAMAK, KEC. ADONARA BARAT, KAB. FLORES TIMUR, PROP. NTT</t>
  </si>
  <si>
    <t>5307086311800001</t>
  </si>
  <si>
    <t>KLEMENSIA PARE LEBA</t>
  </si>
  <si>
    <t>BURANILAN</t>
  </si>
  <si>
    <t>23/11/1980</t>
  </si>
  <si>
    <t>9101091201730001</t>
  </si>
  <si>
    <t>BONTOLKASI</t>
  </si>
  <si>
    <t>5319066303840003</t>
  </si>
  <si>
    <t>VALENTINA TEME</t>
  </si>
  <si>
    <t>27/03/1983</t>
  </si>
  <si>
    <t>KODANG, RT.005/RW.002, KEL. WATU PARI, KEC. KOTA KOMBA, KAB. MANGGARAI BARAT, PROP. NTT</t>
  </si>
  <si>
    <t>5319014107820137</t>
  </si>
  <si>
    <t>YUSTINA INUL</t>
  </si>
  <si>
    <t>URANG LELAK</t>
  </si>
  <si>
    <t>30/05/1981</t>
  </si>
  <si>
    <t>RAJUNG, RT.011/RW.006, KEL. BENTENG RAJA, KEC. BORONG, KEB. MANGGARAI BARAT, PROP, NTT</t>
  </si>
  <si>
    <t>5319011508000003</t>
  </si>
  <si>
    <t>TARSISIUS GONI</t>
  </si>
  <si>
    <t>KONTOL</t>
  </si>
  <si>
    <t>15/08/2002</t>
  </si>
  <si>
    <t>JONG, RT.013/RW.006, KEL.BENTENG RAJA, KEC.BORONG, KAB. MANGGARAI TIMUR, PROP. NTT</t>
  </si>
  <si>
    <t>5315031002000008</t>
  </si>
  <si>
    <t>YOHANES ALFIANO ANDI</t>
  </si>
  <si>
    <t>WAE MOSE</t>
  </si>
  <si>
    <t>WAE MOSE, RT.005/RW. 002, KEL. WAE MOSE, KEC. LEMBOR SELATAN, KAB. MANGGARAI BARAT, PROP. NTT</t>
  </si>
  <si>
    <t>5319052509900001</t>
  </si>
  <si>
    <t>YOHANES SHODA</t>
  </si>
  <si>
    <t>MBONG</t>
  </si>
  <si>
    <t>29/09/1990</t>
  </si>
  <si>
    <t>MBONG, RT.010/RW. 004,KEL. PAAN WARU, KEC. ELAR SELATAN, KAB. MANGGARAI TIMUR, PROP. NTT</t>
  </si>
  <si>
    <t>5319050703010001</t>
  </si>
  <si>
    <t>FELIKSITUS SAPU</t>
  </si>
  <si>
    <t>TALA, RT.002/RW.001, KEL. GISING, KEC. ELAR SELATAN, KAB. MANGGARAI TIMUR, PROP. NTT</t>
  </si>
  <si>
    <t>5319095502980001</t>
  </si>
  <si>
    <t>OLIANA SAUN</t>
  </si>
  <si>
    <t>15/02/1998</t>
  </si>
  <si>
    <t>KAMPUNG TALA, RT.002/RW.001,KEL.GISING, KEC. ELAR SELATAN, KAB.MANGGARAI TIMUR, PROP. NTT</t>
  </si>
  <si>
    <t>5319062501000002</t>
  </si>
  <si>
    <t>PAULUS TANGGAR</t>
  </si>
  <si>
    <t>BEBOT</t>
  </si>
  <si>
    <t>25/01/2000</t>
  </si>
  <si>
    <t>BEBOT,RT.002/RW.000,KEL. MOKEL MORID, KEC. KOTA KOMBA, KAB. MANGGARAI TIMUR, PROP. NTT</t>
  </si>
  <si>
    <t>5319011905930002</t>
  </si>
  <si>
    <t>LORENSIUS AMPAT</t>
  </si>
  <si>
    <t>AJANG</t>
  </si>
  <si>
    <t>19/05/1993</t>
  </si>
  <si>
    <t>AJANG, RT.005/RW.002, KEL. GOLO LONI, KEC. RANA MESE, KAB. MANGGARAI TIMUR, PROP. NTT</t>
  </si>
  <si>
    <t>5319014408940002</t>
  </si>
  <si>
    <t>VINITASIA SINUR</t>
  </si>
  <si>
    <t>RUA</t>
  </si>
  <si>
    <t>JLN. BIAK, RT.004/RW.001, KEL. MANDALA, KAB. MERAUKE, PROP, PAPUA</t>
  </si>
  <si>
    <t>5319051211970001</t>
  </si>
  <si>
    <t>SAFRINUS NAUR</t>
  </si>
  <si>
    <t>5319024310990004</t>
  </si>
  <si>
    <t>MELANIA SAMUR</t>
  </si>
  <si>
    <t>LAME</t>
  </si>
  <si>
    <t>LAME, RT.004/RW.002, KEL. GOLO LOBOS, KEC. POCO RANAKA, KAB. MANGGARAI TIMUR, PROP. NTT</t>
  </si>
  <si>
    <t>5319066306920004</t>
  </si>
  <si>
    <t>YULTI TINA NAWAS</t>
  </si>
  <si>
    <t>MANUS</t>
  </si>
  <si>
    <t>23/06/1992</t>
  </si>
  <si>
    <t>GALONG,RT.007/RW.002, KEL.WATU PARI, KEC. KOTA KOMBA, KAB. MANGGARAI TIMUR, PROP. NTT</t>
  </si>
  <si>
    <t>5319015004850002</t>
  </si>
  <si>
    <t>MARIA LIMUT</t>
  </si>
  <si>
    <t>KAWIT</t>
  </si>
  <si>
    <t>SOK, RT.002/RW.001, KEL. COMPANG NDEJING, KEC. BORONG, KAB. MANGGARAI TIMUR, PROP. NTT</t>
  </si>
  <si>
    <t>9101095411940001</t>
  </si>
  <si>
    <t>MARIA ENSISKA FATMA</t>
  </si>
  <si>
    <t>TAGA</t>
  </si>
  <si>
    <t>14/11/1994</t>
  </si>
  <si>
    <t>9101092106950001</t>
  </si>
  <si>
    <t>TARSIANUS TAJI</t>
  </si>
  <si>
    <t>TALA GISING</t>
  </si>
  <si>
    <t>21/061995</t>
  </si>
  <si>
    <t>TALA, RT.003/RW.002, KEL. GISING, KEC. ELAR SELATAN, KAB. MANGGARAI TIMUR, PROP. NTT</t>
  </si>
  <si>
    <t>5319064908870001</t>
  </si>
  <si>
    <t>YULIANA TINUR</t>
  </si>
  <si>
    <t>GALONG,RT.018/RW.008, KEL.WATU PARI, KEC. KOTA KOMBA, KAB. MANGGARAI TIMUR, PROP. NTT</t>
  </si>
  <si>
    <t>5319011708020004</t>
  </si>
  <si>
    <t>TELSIANUS JONO</t>
  </si>
  <si>
    <t>BAJUNG</t>
  </si>
  <si>
    <t>5319064605770001</t>
  </si>
  <si>
    <t>YUSTINA ANUL</t>
  </si>
  <si>
    <t>MERA</t>
  </si>
  <si>
    <t>LOKOM,RT.006/RW.003, KEL. LEMBUR, KEC. KOTA KOMBA, KAB. MANGGARAI TIMUR, PROP. NTT</t>
  </si>
  <si>
    <t>9101091202740001</t>
  </si>
  <si>
    <t>MARKUSEN</t>
  </si>
  <si>
    <t>KATAPANG</t>
  </si>
  <si>
    <t>KAMPUNG KAFYAMKE, RT.001/RW.001, KEL.KAFYAMKE, KEC. ULILIN, KAB. MERAUKE, PROP. PAPUA</t>
  </si>
  <si>
    <t>7304075205870002</t>
  </si>
  <si>
    <t>SAMBO</t>
  </si>
  <si>
    <t>SU'RULANGI</t>
  </si>
  <si>
    <t>SU'RULANGI, RT.000/RW.000, KEL.KARELEO, KEC. BONTORAMBA, KAB. JENEPONTO, SULAWESI SELATAN</t>
  </si>
  <si>
    <t>7306111501790001</t>
  </si>
  <si>
    <t>MIDDIN</t>
  </si>
  <si>
    <t>PANGKAJE'NE</t>
  </si>
  <si>
    <t>15/01/1979</t>
  </si>
  <si>
    <t>PALA-PALASA, RT.000/RW.000, KEL. PARANGLOE, KAC. BIRINGBULU, KAB. GOWA, PROP. SULAWESI SELATAN</t>
  </si>
  <si>
    <t>7306051209890002</t>
  </si>
  <si>
    <t>BONTOJAI</t>
  </si>
  <si>
    <t>9101091106880001</t>
  </si>
  <si>
    <t>ASRI</t>
  </si>
  <si>
    <t>KAMBANG</t>
  </si>
  <si>
    <t>6471024204780001</t>
  </si>
  <si>
    <t>SUNGGU</t>
  </si>
  <si>
    <t>TOMBOLO</t>
  </si>
  <si>
    <t>02/04/1978</t>
  </si>
  <si>
    <t>7305023112950001</t>
  </si>
  <si>
    <t>ANDI ARDIWANSYAH</t>
  </si>
  <si>
    <t>AKADEMI PELAYARAN</t>
  </si>
  <si>
    <t>TAKALAR</t>
  </si>
  <si>
    <t>31/12/1995</t>
  </si>
  <si>
    <t>5304024303930001</t>
  </si>
  <si>
    <t>MARIA YOVITA LOBO</t>
  </si>
  <si>
    <t>WEDOMU</t>
  </si>
  <si>
    <t>WATUA B, RT.003/ RW.001, KEL. MANLETEN, KEC.TASIFETO, KAB. BELU, PROP. NTT</t>
  </si>
  <si>
    <t>7304074412980002</t>
  </si>
  <si>
    <t>RINA</t>
  </si>
  <si>
    <t>KAJANG</t>
  </si>
  <si>
    <t>BARAYA, RT.000/RW.000, KEL. BARAYA, KEC. BONTORAMBA, KAB. JENEPONTO,PROP. SULAWESI SELATAN</t>
  </si>
  <si>
    <t>7371134105870003</t>
  </si>
  <si>
    <t>MARLINA</t>
  </si>
  <si>
    <t>JL. HERTASNING BARU, RT.005/RW.007, KEL. BANGKALA, KEC. MANGGALA, KAB. MAKASSAR, PROP. SULAWESI SELATAN</t>
  </si>
  <si>
    <t>7371133103810009</t>
  </si>
  <si>
    <t>SALIHI</t>
  </si>
  <si>
    <t>TINA'RO</t>
  </si>
  <si>
    <t>31/03/1981</t>
  </si>
  <si>
    <t>JL. HERTASNING BARU INPEKSI, RT.005/RW.007, KEL. BANGKALA, KEC. MANGGALA, KAB. MAKASSAR, PROP. SULAWESI SELATAN</t>
  </si>
  <si>
    <t>5319051706990001</t>
  </si>
  <si>
    <t>HERTOFORUS GERINIUS LOLAK</t>
  </si>
  <si>
    <t>17/06/1999</t>
  </si>
  <si>
    <t>9101090509850002</t>
  </si>
  <si>
    <t>MAHARUDDIN</t>
  </si>
  <si>
    <t>KAMPUNG SELIL, RT. 003/RW. 001, KEL. SELIL, KEC. ULILIN, KAB. MERAUKE, PROP. PAPUA</t>
  </si>
  <si>
    <t>5315015207980004</t>
  </si>
  <si>
    <t>YOHANA NAYANTI HARTINI</t>
  </si>
  <si>
    <t>NGGOANG</t>
  </si>
  <si>
    <t>NGGOANG, RT. 005/RW.002, KEL. COMPANG, KAC. MACANG PACAR, KAB. MANGGARAI BARAT, PROP. NTT</t>
  </si>
  <si>
    <t>5319097010010001</t>
  </si>
  <si>
    <t>MARIA MARSELINA JANAN</t>
  </si>
  <si>
    <t>30/10/2001</t>
  </si>
  <si>
    <t>TALA, RT.001/RW.001, KEL. GISING, KEC. ELAR SELATAN, KAB. MANGGARAI TIMUR, PROP. NTT</t>
  </si>
  <si>
    <t>5303074211970006</t>
  </si>
  <si>
    <t>AMBROSIA SASI</t>
  </si>
  <si>
    <t>KAMPUNG BARU</t>
  </si>
  <si>
    <t>PONU, RT.009/RW.004, KEL. PONU, KEC. BIBOKI ANLEU, KAB. TIMOR TENGAH SELATAN, PROP. NTT</t>
  </si>
  <si>
    <t>7306055405960001</t>
  </si>
  <si>
    <t>PANGKALOMPO</t>
  </si>
  <si>
    <t>9101094606770001</t>
  </si>
  <si>
    <t>ANTONITA ABI</t>
  </si>
  <si>
    <t>LAKUFUAN</t>
  </si>
  <si>
    <t>KAMPUNG SELILI, RT.001/RW. 001, KEL. ULILIN, KAB. MERAUKE, PAPUA</t>
  </si>
  <si>
    <t>5302146704000001</t>
  </si>
  <si>
    <t>RENI ORIANCE NUBATONIS</t>
  </si>
  <si>
    <t>MNELBAUN</t>
  </si>
  <si>
    <t>27/04/2000</t>
  </si>
  <si>
    <t>MNELBAUN, RT.015/RW.007, KEL.BENLUTU, KEC. BATU PUTIH, KAB. TIMOR TENGAH SELATAN, PROP. NTT</t>
  </si>
  <si>
    <t>5303095010950001</t>
  </si>
  <si>
    <t>HERMINA SALU</t>
  </si>
  <si>
    <t>23/03/1995</t>
  </si>
  <si>
    <t>OEKOLO, RT.019/RW.005, KEL. HUMUSU OEKOLO, KEC. INSANA UTARA, KAB, TIMOR TENGAH SELATAN</t>
  </si>
  <si>
    <t>5302155707920002</t>
  </si>
  <si>
    <t>JULINA BEI</t>
  </si>
  <si>
    <t>TAENEKE</t>
  </si>
  <si>
    <t>17/07/1992</t>
  </si>
  <si>
    <t>TAENENEK, TR.013/ RW.006, KEL. POLI, KEC. SANTIAN, KAB. TIMOR TENGAH SELATAN, PROP. NTT</t>
  </si>
  <si>
    <t>9101092302990001</t>
  </si>
  <si>
    <t>JUANRI OLLO</t>
  </si>
  <si>
    <t>23/02/1999</t>
  </si>
  <si>
    <t>9101075011760001</t>
  </si>
  <si>
    <t>MARIA NONA</t>
  </si>
  <si>
    <t>JL. TSM, KEL. AMUN KAY, KEC. TANAH MIRING, KAB. MERAUKE, PROP. PAPUA</t>
  </si>
  <si>
    <t>5303235409810001</t>
  </si>
  <si>
    <t>FLORENSIANA FUNAN</t>
  </si>
  <si>
    <t>KUKNIU</t>
  </si>
  <si>
    <t>14/09/1981</t>
  </si>
  <si>
    <t>NAFANU, RT. 002/ RW. 001, KEL. OEPUAH, KEC. BIBOKI MOENLEU, KAB. TIMOR TENGAH SELATAN, PROP. NTT</t>
  </si>
  <si>
    <t>7171092610870004</t>
  </si>
  <si>
    <t>SILVESTER IGOM</t>
  </si>
  <si>
    <t>26/10/1987</t>
  </si>
  <si>
    <t>KAMP. AMGUMBIT, RT. 001/RW. 000, KEL. ANGGUMBIT, KEC. MINDIP TANA, KAB. BOVEN DIGOEL, PROP. PAPUA</t>
  </si>
  <si>
    <t>5303234808830001</t>
  </si>
  <si>
    <t>ROSINA IBA</t>
  </si>
  <si>
    <t>UNINA</t>
  </si>
  <si>
    <t>UNINA, RT. 003/RW. 002, KEL. LUNIUP, KEC. BIBOKI MOENLEU, KAB. TIMOR TENGAH SELATAN, PROP. NTT</t>
  </si>
  <si>
    <t>7303075008950001</t>
  </si>
  <si>
    <t>KASMA</t>
  </si>
  <si>
    <t>DAMPANG, RT.001/RW.004, KEL. GANTARANG KEKE, KEC. GANTARANG KEKE, KAB. BANTAENG, PROP. SULAWESI SELATAN</t>
  </si>
  <si>
    <t>7306034603970002</t>
  </si>
  <si>
    <t>SRI ANDRIANI</t>
  </si>
  <si>
    <t>TAIPAKKODONG</t>
  </si>
  <si>
    <t>TAIPAKKODONG, RT.001/RW.003, KEL.RAPPOALA, KEC. TOMPOBULU, KAB. GOWA, PROP. SULAWESI SELATAN</t>
  </si>
  <si>
    <t>ROSINA LENI</t>
  </si>
  <si>
    <t>JL. SESATE, RT.007/RW.002, KEL.BAMBU PEMALI, KEC. MERAUKE, KAB. MERAUKE, PROP. PAPUA</t>
  </si>
  <si>
    <t>9101091308880001</t>
  </si>
  <si>
    <t>ADRIANUS NAIJUMETAN</t>
  </si>
  <si>
    <t>13/08/1988</t>
  </si>
  <si>
    <t>JL. TRANS BIA ESTATE B, RT.003/RW.002,KEL, MANDEKMAN, KEC. ULILIN, KAB. MERAUKE, PROP. PAPUA</t>
  </si>
  <si>
    <t>7306037112000015</t>
  </si>
  <si>
    <t>NIRWANA</t>
  </si>
  <si>
    <t>PA'LADINGAN</t>
  </si>
  <si>
    <t>31/12/2000</t>
  </si>
  <si>
    <t>LEMBANG BU'NE, RT.002/RW.002, KEL. CIKORO, KEC. TOMPOBULU, KAB. GOWA, PROP. SULAWESI SELATAN</t>
  </si>
  <si>
    <t>5303032312960002</t>
  </si>
  <si>
    <t>NIKODEMUS SELAN</t>
  </si>
  <si>
    <t>LIQUISA</t>
  </si>
  <si>
    <t>24/12/1996</t>
  </si>
  <si>
    <t>5303030507690002</t>
  </si>
  <si>
    <t>VINSENSIUS USBOKO</t>
  </si>
  <si>
    <t>SUFA</t>
  </si>
  <si>
    <t>OEPUAH, RT.008/RW.006, KEL. OEPUAH, KEC. BIBOKI MOENLEU, KAB. TIMOR TENGAH SELATAN., PROP. NTT</t>
  </si>
  <si>
    <t>5303232105750001</t>
  </si>
  <si>
    <t>ALOYSIUS MUNI</t>
  </si>
  <si>
    <t>MANAK</t>
  </si>
  <si>
    <t>5303235203800001</t>
  </si>
  <si>
    <t>MARSELINA AMFOTIS</t>
  </si>
  <si>
    <t>LIANANA</t>
  </si>
  <si>
    <t>5303034405730002</t>
  </si>
  <si>
    <t>YASINTA BALOK</t>
  </si>
  <si>
    <t>5307161206010001</t>
  </si>
  <si>
    <t>BENIGNO FARLIAN HUAN</t>
  </si>
  <si>
    <t xml:space="preserve">KUPANG </t>
  </si>
  <si>
    <t>JL. TRANS BIA ESTATE B, RT.001/RW.001,KEL, MANDEKMAN, KEC. ULILIN, KAB. MERAUKE, PROP. PAPUA</t>
  </si>
  <si>
    <t>9101015008820008</t>
  </si>
  <si>
    <t>HABILOPONG</t>
  </si>
  <si>
    <t>5304162207020002</t>
  </si>
  <si>
    <t>ANDREAS BANUNAEK</t>
  </si>
  <si>
    <t>KAKEUKTUIK</t>
  </si>
  <si>
    <t>22/07/2002</t>
  </si>
  <si>
    <t>UMAKI ARAN, RT.015/RW.006, KEL.LAKULO, KEC. WELIMAN, KAB. MALAKA, PROP.NTT</t>
  </si>
  <si>
    <t>5304160709030001</t>
  </si>
  <si>
    <t>YOVIANUS HALA</t>
  </si>
  <si>
    <t>UMAKLARAN</t>
  </si>
  <si>
    <t>DUSUN UMAKLARAN, RT/015,RW.008, KEL.LAKULO, KEC.WELIMAN, KAB. MALAKA, PROP. NTT</t>
  </si>
  <si>
    <t>5303231912020001</t>
  </si>
  <si>
    <t>NOMESIO NENO</t>
  </si>
  <si>
    <t>19/12/2002</t>
  </si>
  <si>
    <t>KAMPUNG MANDEKMAN, RT.000/RW.000, KEL. MANDEKMAN, KEC. ULILIN. KAB. MERAUKE, PROP. PAPUA</t>
  </si>
  <si>
    <t>5303031710030001</t>
  </si>
  <si>
    <t>IGNASIUS SELAN</t>
  </si>
  <si>
    <t>17/10/2003</t>
  </si>
  <si>
    <t>5303056005940001</t>
  </si>
  <si>
    <t>YASINTA SEUK</t>
  </si>
  <si>
    <t>SAINAMA</t>
  </si>
  <si>
    <t>20/05/1994</t>
  </si>
  <si>
    <t>7306146007930001</t>
  </si>
  <si>
    <t>ERNAWATI</t>
  </si>
  <si>
    <t>20/07/1993</t>
  </si>
  <si>
    <t>PONYIKOKANG, RT.004/RW.004, KEL. MANUJU, KEC. MANUJU, KAB. GOWA, PROP. SULAWESI SELATAN</t>
  </si>
  <si>
    <t>7306095008770001</t>
  </si>
  <si>
    <t>SUARNI</t>
  </si>
  <si>
    <t>KAU-KAU</t>
  </si>
  <si>
    <t>KAU-KAU, RT.001/RW.002, KEL. MANGEPANG, KEC. BUNGAYA, KAB. GOWA, PROP. SULAWESI SELATAN</t>
  </si>
  <si>
    <t>5314030811020001</t>
  </si>
  <si>
    <t>NORVANDRIAS NGGILI</t>
  </si>
  <si>
    <t>BATUKAMBA</t>
  </si>
  <si>
    <t>BATUKAMBA, RT.008/RW.004, KEL. OELEKA, KEC. LOBALAIN, KEB. ROTE NDAO, PROP. NTT</t>
  </si>
  <si>
    <t>5314031909890003</t>
  </si>
  <si>
    <t>GERSONI MALESI</t>
  </si>
  <si>
    <t>SUA</t>
  </si>
  <si>
    <t>19/09/1989</t>
  </si>
  <si>
    <t>NAMODALE, RT.012/RW.004, KEL.NAMODALE, KEC. LOBALAIN, KEB. ROTE NDAO, PROP. NTT</t>
  </si>
  <si>
    <t>9116050304720002</t>
  </si>
  <si>
    <t>ADRIANUS SINLAELOE</t>
  </si>
  <si>
    <t>5301052511930002</t>
  </si>
  <si>
    <t>ADEINDA ASRI TABUN</t>
  </si>
  <si>
    <t>SEMEU</t>
  </si>
  <si>
    <t>DESA BOLOK</t>
  </si>
  <si>
    <t>25/11/1993</t>
  </si>
  <si>
    <t>9101091806000001</t>
  </si>
  <si>
    <t>BOYO BASIK BASIK</t>
  </si>
  <si>
    <t>18/06/2000</t>
  </si>
  <si>
    <t>9101092603830001</t>
  </si>
  <si>
    <t>ADRIANUS NDIKEN</t>
  </si>
  <si>
    <t>NGGAYU</t>
  </si>
  <si>
    <t>26/03/1983</t>
  </si>
  <si>
    <t>5314051603950001</t>
  </si>
  <si>
    <t>ESTON MAKSI KUFA</t>
  </si>
  <si>
    <t>16/03/1995</t>
  </si>
  <si>
    <t>9101090911930001</t>
  </si>
  <si>
    <t>SAADIE DICKSON</t>
  </si>
  <si>
    <t>9101092705060001</t>
  </si>
  <si>
    <t>ROBERT MAHUSE</t>
  </si>
  <si>
    <t>KAMPUNG NGGAYU, RT.001/RW.001, KEL.NGGAYU, KEC. ULILIN, KAB.MERAUKE, PROP. PAPUA</t>
  </si>
  <si>
    <t>9101010209850003</t>
  </si>
  <si>
    <t>HENDRIKUS ECIK</t>
  </si>
  <si>
    <t>JLN. BIAK, RT.001/RW.001, KEL. MANDALA, KAB. MERAUKE, PROP, PAPUA</t>
  </si>
  <si>
    <t>9101092508930001</t>
  </si>
  <si>
    <t>TERENS MAHUZE</t>
  </si>
  <si>
    <t>25/08/1993</t>
  </si>
  <si>
    <t>9101015101030003</t>
  </si>
  <si>
    <t>ANTINA MELMAMBESSY</t>
  </si>
  <si>
    <t>KMP. SIDOMULYO, RT.004/RW.001, KEL.SIDOMULYO, KEC. SEMANGGA, KEB. MERAUKE, PROP. PAPUA</t>
  </si>
  <si>
    <t>5/21/1975</t>
  </si>
  <si>
    <t>ESTATE B DIVISI 6</t>
  </si>
  <si>
    <t>ESTATE B DIVISI 7</t>
  </si>
  <si>
    <t>ESTATE B DIVISI 8</t>
  </si>
  <si>
    <t>ESTATE B DIVISI 1</t>
  </si>
  <si>
    <t>ESTATE B DIVISI 2</t>
  </si>
  <si>
    <t>9116052709900001</t>
  </si>
  <si>
    <t>MARTINUS ATEKA</t>
  </si>
  <si>
    <t>BUTIPTIRI</t>
  </si>
  <si>
    <t>KAMPUNG BUTITIRI RT.000/000 KEL.BUTIPRITI KEC.JAIR KAB.BOVE DIGOEL PAPUA</t>
  </si>
  <si>
    <t>5202030107900164</t>
  </si>
  <si>
    <t>MUZANNI</t>
  </si>
  <si>
    <t>KEMBANG KERANG II</t>
  </si>
  <si>
    <t>KEMBANG KERANG II RT.000/000 KEL.AIQ DAREQ KEC.BATUKLIANG KAB.LOMBOK TENGAH NTB</t>
  </si>
  <si>
    <t>5202032712830001</t>
  </si>
  <si>
    <t>MUSTAHAP</t>
  </si>
  <si>
    <t>KEMBANG KERANG II RT.000/000 KEL.TERATAK KEC.BATUKLIANG UTARA KAB.LOMBOK TENGAH NTB</t>
  </si>
  <si>
    <t>5304100811060001</t>
  </si>
  <si>
    <t>NOVIANUS BRIA NAHAK</t>
  </si>
  <si>
    <t>UMA NAAS RT.014/007 KEL.MAKTIHAN KEC.MALAKA BARAT KAB.MALAKA NTT</t>
  </si>
  <si>
    <t>9101092909970001</t>
  </si>
  <si>
    <t>YORHANS BANUNAEK</t>
  </si>
  <si>
    <t>OELAM</t>
  </si>
  <si>
    <t>5202061602910002</t>
  </si>
  <si>
    <t>M. SYAFARI RHAMDLAN</t>
  </si>
  <si>
    <t>SEPAKAT</t>
  </si>
  <si>
    <t>MONTONG DAO RT.000/000 KEL.TERATAK KEC.BATUKLIANG UTARA KAB.LOMBOK TENGAH NTB</t>
  </si>
  <si>
    <t>7302083112810078</t>
  </si>
  <si>
    <t>PALLA</t>
  </si>
  <si>
    <t>PASSIMBUNGAN</t>
  </si>
  <si>
    <t>PASSIMBUNGAN RT.001/001 KEL.BALIBO KEC.KINDANG KAB.BULUKUMBA SULAWESI SELATAN</t>
  </si>
  <si>
    <t>6408022901810001</t>
  </si>
  <si>
    <t>M.YANUAR</t>
  </si>
  <si>
    <t>DEWATA AFD 12 RT.007/- KEL.MUARA WAHAU KEC.MUARA WAHAU KAB.KUTAI TIMUR NTT</t>
  </si>
  <si>
    <t>5302151307970001</t>
  </si>
  <si>
    <t>EKSON TENIS</t>
  </si>
  <si>
    <t>META RT.015/005 KEL.MANUFUI KEC.MANUFUI KAB.TIMOR TENGAH SELATAN NTT</t>
  </si>
  <si>
    <t>5302151606750001</t>
  </si>
  <si>
    <t>YUSAK TEFA</t>
  </si>
  <si>
    <t>META RT.015/005 KEL.MANUFUI KEC.SANTIAN KAB.TIMOR TENGAH SELATAN NTT</t>
  </si>
  <si>
    <t>8103051701870002</t>
  </si>
  <si>
    <t>MATEUS LAYAN</t>
  </si>
  <si>
    <t>7602140707830003</t>
  </si>
  <si>
    <t>BASRI</t>
  </si>
  <si>
    <t>DUSUN PATTALLASSANG RT.000/000 KEL.BAMBADARU KEC.TOBADAK KAB.MANUJU TENGAH SULAESI BARAT</t>
  </si>
  <si>
    <t>7305020107750001</t>
  </si>
  <si>
    <t>GARETONG</t>
  </si>
  <si>
    <t>SERINGGU JAYA RT.006/003 KEL.SERINGGU JAYA KEC.MERAUKE KAB.MERAUKE PAPUA</t>
  </si>
  <si>
    <t>7306140506720001</t>
  </si>
  <si>
    <t>7306092501670001</t>
  </si>
  <si>
    <t xml:space="preserve">KAMPUNG NBERU LING.TINGGI BALLA RT.015/002 KEL.SAPAYA KEC.BUNGAYA KAB.GOWA SEULWESI SLATAN </t>
  </si>
  <si>
    <t>7306140706700001</t>
  </si>
  <si>
    <t>SA'ING</t>
  </si>
  <si>
    <t>SUMALLU RT.--4/008KEL.MANUJU KEC.MANUJU KAB.GOWA SULAWESI SELATAN</t>
  </si>
  <si>
    <t>7306143112800022</t>
  </si>
  <si>
    <t>TENGKO</t>
  </si>
  <si>
    <t xml:space="preserve">BONTO TE'NE RT.003/006 KEL.TASESE KEC.MANUJU KAB.GOWA SULAWESI SELATAN </t>
  </si>
  <si>
    <t>9116050905980001</t>
  </si>
  <si>
    <t>PILIMON MIKAN</t>
  </si>
  <si>
    <t>BURIPTIRI</t>
  </si>
  <si>
    <t>KAMPUNG BUTITIRI RT.002/000 KEL.BUTIPRITI KEC.JAIR KAB.BOVE DIGOEL PAPUA</t>
  </si>
  <si>
    <t>5371020710860004</t>
  </si>
  <si>
    <t>OKTOFIANUS BANUNAEK</t>
  </si>
  <si>
    <t>KEL.NAIMATA RT.009/003 KEC.MAULAFA KAB.KOTA KUPANG NTT</t>
  </si>
  <si>
    <t>9101011912910004</t>
  </si>
  <si>
    <t>DOMPI MISA</t>
  </si>
  <si>
    <t>KUOANG</t>
  </si>
  <si>
    <t>JL.KELAPA LIMA RT.001/001 KEL.KELAPA LIMA KEC.MERAUKE KAB.MERAUKE PAPUA</t>
  </si>
  <si>
    <t>7306051201760001</t>
  </si>
  <si>
    <t>ACO</t>
  </si>
  <si>
    <t>LABBUA RT.003/002 KEL.TAMALATEA KEC.MANUJU KAB.GOWA SULAWESI SELATAN</t>
  </si>
  <si>
    <t>KAMPUNG SELIL RT.001/001 KEL.SELIL KEC.ULILIN KAB.MERAUKE PAPUA</t>
  </si>
  <si>
    <t>5302152701950001</t>
  </si>
  <si>
    <t>SEMUEL LIUNOKAS</t>
  </si>
  <si>
    <t>MANUFUI</t>
  </si>
  <si>
    <t>7306052005980001</t>
  </si>
  <si>
    <t>LEBONG</t>
  </si>
  <si>
    <t>LEBONG RT.002/002 KEL.LONJOBOKO KEC.PARANGLOE KAB.GOWA SULAWESI SELATAN</t>
  </si>
  <si>
    <t>5302031801960001</t>
  </si>
  <si>
    <t>YONATHAN TASUAB</t>
  </si>
  <si>
    <t>FATUTUTA</t>
  </si>
  <si>
    <t>FATUTUA RT.009/005 KEL.TUTEM KEC.TOBU KAB.TIMOR TENGAH SELATAN NTT</t>
  </si>
  <si>
    <t>5302222108980001</t>
  </si>
  <si>
    <t>SITO  F.PUNUF</t>
  </si>
  <si>
    <t>USAPIKOLEN</t>
  </si>
  <si>
    <t>USAPIKOLEN RT.004/002 KEL.USAPIKOLEN KEC.KOA KAB.MOLLO BARAT KAB.TIMOR TENGAH SELATAN NTT</t>
  </si>
  <si>
    <t>7304052012920001</t>
  </si>
  <si>
    <t>5315030304780005</t>
  </si>
  <si>
    <t>FELITUS HARDIN</t>
  </si>
  <si>
    <t>6211052609580002</t>
  </si>
  <si>
    <t>PAULUS HAMID</t>
  </si>
  <si>
    <t>5306081301900001</t>
  </si>
  <si>
    <t>MARSUS SUSA</t>
  </si>
  <si>
    <t>WOLOKLIBANG</t>
  </si>
  <si>
    <t>KIMAKAMAK, RT.008, RW. 003, KEL. KIMAKAMAK, KEC. ADONARA BARAT, KAB. FLORES TIMUR, PROP. NTT</t>
  </si>
  <si>
    <t>3203061003770009</t>
  </si>
  <si>
    <t>ANDI PRIATNA</t>
  </si>
  <si>
    <t>5206061201800002</t>
  </si>
  <si>
    <t>DUSAN</t>
  </si>
  <si>
    <t>DUSUNJATI RT.016/005 KEL.KOWO KEC.SAPE KAB.BIMA NTB</t>
  </si>
  <si>
    <t>9101090405980003</t>
  </si>
  <si>
    <t>FERGIUS JEWATU</t>
  </si>
  <si>
    <t>GALON</t>
  </si>
  <si>
    <t>SELIL RT.001/001 KEL.SELIL KEC.ULILIN KAB.MERAUKE PAPUA</t>
  </si>
  <si>
    <t>5306081009920001</t>
  </si>
  <si>
    <t>BLASIUS RAYA</t>
  </si>
  <si>
    <t>ADONARA</t>
  </si>
  <si>
    <t>KIMAKAMAK RT.006/003 KEL.KIMAKAMAK KEC.ADONARA BARAT KAB.FLORES TIMUR NTT</t>
  </si>
  <si>
    <t>9101021802970001</t>
  </si>
  <si>
    <t>VEKI EDISON KOIB</t>
  </si>
  <si>
    <t>LELO BOKO</t>
  </si>
  <si>
    <t>JLN.NDIWA RT.001/001 KEL.MUTING KEC.MUTING KAB.MERAUKE PAPUA</t>
  </si>
  <si>
    <t>5304172303980001</t>
  </si>
  <si>
    <t>MARSELINO MALI</t>
  </si>
  <si>
    <t>FATARA</t>
  </si>
  <si>
    <t>LIA' ASU RT.001/003 KEL.DUALASI RANULUN KEC.LASIOLAT KAB.BELU NTT</t>
  </si>
  <si>
    <t>5304180406820001</t>
  </si>
  <si>
    <t>YANUARIUS BELE</t>
  </si>
  <si>
    <t>5304182707760001</t>
  </si>
  <si>
    <t>PAULINUS ELFRIDUS BAU LESU</t>
  </si>
  <si>
    <t>DUSUN PEIBULAK RT.001/001 KEL.LOONUNA KEC.LAMAKNEN SELATAN KAB.BELU NTT</t>
  </si>
  <si>
    <t>5302151210860001</t>
  </si>
  <si>
    <t>OKTOVIANUS OEMATAN</t>
  </si>
  <si>
    <t>5302151810890001</t>
  </si>
  <si>
    <t>ORIA KAMLASI</t>
  </si>
  <si>
    <t>SABUN RT.003/002 KEL.SABUN KEC.BOKING KAB.TIMOR TENGAH SELATAN NTT</t>
  </si>
  <si>
    <t>5310111011830003</t>
  </si>
  <si>
    <t>MARTINUS ENCENG</t>
  </si>
  <si>
    <t>COPU</t>
  </si>
  <si>
    <t>COPU RT.015/007 KEL.RUIS KEC.REOK KAB.MANGGARAI NTT</t>
  </si>
  <si>
    <t>9116051209740001</t>
  </si>
  <si>
    <t>GREGORIUS SERAN</t>
  </si>
  <si>
    <t>BASAOUK</t>
  </si>
  <si>
    <t>KAMP.KAFYAMKE RT.010/002 KEL.KAFYAMKE KEC.ULILIN KAB.MERAUKE PAPUA</t>
  </si>
  <si>
    <t>9101091203950001</t>
  </si>
  <si>
    <t>MIKHAEL THEODORUS</t>
  </si>
  <si>
    <t>KAMP.KAFYAMKE RT.001/002 KEL.KAFYAMKE KEC.ULILIN KAB.MERAUKE PAPUA</t>
  </si>
  <si>
    <t>5306090107990311</t>
  </si>
  <si>
    <t>SULFAJRI</t>
  </si>
  <si>
    <t>5321030312840001</t>
  </si>
  <si>
    <t>VINSENSIUS SERAN</t>
  </si>
  <si>
    <t>ALKANI</t>
  </si>
  <si>
    <t>DUSUN RAMERAN RT.005/005 KEL.LAMEA KEC.WEWIKU KAB.MALAKA NTT</t>
  </si>
  <si>
    <t>5301192129100001</t>
  </si>
  <si>
    <t>ALEKSANDER NATONIS</t>
  </si>
  <si>
    <t>PAKUBAUN RT.001/001 KEL.PAKUBAUN KEC.AMARASI SELATAN KAB.KUPANG NTT</t>
  </si>
  <si>
    <t>9101091111750001</t>
  </si>
  <si>
    <t>HASANUDIN</t>
  </si>
  <si>
    <t>BATU NONG</t>
  </si>
  <si>
    <t>MANDEKMAN RT.001/001 KEL.MANDEKMAN KEC.ULILIN KAB.MERAUKE PAPUA</t>
  </si>
  <si>
    <t>5304160112850001</t>
  </si>
  <si>
    <t>DAMIANUS NAHAK</t>
  </si>
  <si>
    <t>WEIBUN RT.006/003 KEL.FOREKMODOK KEC.WELIMAN KAB.MALAKA NTT</t>
  </si>
  <si>
    <t>7306143012730003</t>
  </si>
  <si>
    <t>DUSUN PATTIRO RT.004/002 KEL.PATTILANG KEC.MANUJU KAB.GOWA SULAWESI SELATAN</t>
  </si>
  <si>
    <t>7306051605940001</t>
  </si>
  <si>
    <t>MUSSIN</t>
  </si>
  <si>
    <t>5203093112860576</t>
  </si>
  <si>
    <t>MISJAR</t>
  </si>
  <si>
    <t>LENEK LAUO</t>
  </si>
  <si>
    <t>SUKADAMAI ADYA RT.000/000 KEL.LENEK BARU KEC.AIKMEL KAB.LOMBOK TIMUR NTB</t>
  </si>
  <si>
    <t>5203090502750002</t>
  </si>
  <si>
    <t>MASRUM</t>
  </si>
  <si>
    <t>SUMAKAMANDI DAYA</t>
  </si>
  <si>
    <t>SUKAMANDI DAYA RT.000/000 KEL.LENEK BARU KEC.LENEK KAB.LOMBOK TIMUR NTT</t>
  </si>
  <si>
    <t>5304020809740002</t>
  </si>
  <si>
    <t>MARIO DOSANTOS</t>
  </si>
  <si>
    <t>RAJULUN</t>
  </si>
  <si>
    <t>KAMPUNG SELIL RT.003/001 KEC.ULILIN KAB.MERAUKE PAPUA</t>
  </si>
  <si>
    <t>5313081610951101</t>
  </si>
  <si>
    <t>YOHANES LABA WADAN</t>
  </si>
  <si>
    <t>5203090412920003</t>
  </si>
  <si>
    <t>RIJALUL HADI</t>
  </si>
  <si>
    <t>5203091502860004</t>
  </si>
  <si>
    <t>SAMSUL HADI</t>
  </si>
  <si>
    <t>5303210909970001</t>
  </si>
  <si>
    <t>ISMAIL MARZUKI</t>
  </si>
  <si>
    <t>5304020906020002</t>
  </si>
  <si>
    <t>ROFINUS ALEX ASTEN</t>
  </si>
  <si>
    <t>SALORE RT.002/001 KEL.TULAKADI KEC.TASIFETO TIMUR KAB.BELU NTT</t>
  </si>
  <si>
    <t>9101012507910001</t>
  </si>
  <si>
    <t>MUHAMMAD SYAHRIL</t>
  </si>
  <si>
    <t>HUKUM</t>
  </si>
  <si>
    <t>ESTATE B UMUM</t>
  </si>
  <si>
    <t>JL.IRIAN SERINGGU SAMKAI RT.019/005 KEL.SAMKAI KEC.MERAUKE KAB.MERAUKE PAPUA</t>
  </si>
  <si>
    <t>00/00EC/0517/373</t>
  </si>
  <si>
    <t>5310051106950005</t>
  </si>
  <si>
    <t>FELIX EKA JEHALA</t>
  </si>
  <si>
    <t>4 Tahun 7 Bulan13 Hari</t>
  </si>
  <si>
    <t>WOA</t>
  </si>
  <si>
    <t>26 Tahun 7 Bulan</t>
  </si>
  <si>
    <t>JL TRANS PAPUA KM 268 DISTRIK ULILIN KAB MERAUKE PAPUA</t>
  </si>
  <si>
    <t>0002267731539</t>
  </si>
  <si>
    <t>0583711612</t>
  </si>
  <si>
    <t>00/00EC/1014/180</t>
  </si>
  <si>
    <t>9101010106870007</t>
  </si>
  <si>
    <t>NUR KHOLIS</t>
  </si>
  <si>
    <t>7 Tahun 2 Bulan21 Hari</t>
  </si>
  <si>
    <t>34 Tahun 6 Bulan</t>
  </si>
  <si>
    <t>0001585313188</t>
  </si>
  <si>
    <t>0367494832</t>
  </si>
  <si>
    <t>00/00EC/0714/173</t>
  </si>
  <si>
    <t>5301081501870003</t>
  </si>
  <si>
    <t>KANISIUS LOLOMSAIT</t>
  </si>
  <si>
    <t>7 Tahun 6 Bulan10 Hari</t>
  </si>
  <si>
    <t>0001585313144</t>
  </si>
  <si>
    <t>0397457816</t>
  </si>
  <si>
    <t xml:space="preserve">PETUGAS GUDANG </t>
  </si>
  <si>
    <t>00/00EC/0417/355</t>
  </si>
  <si>
    <t>5206062602950002</t>
  </si>
  <si>
    <t>ADI HARYANTO</t>
  </si>
  <si>
    <t>4 Tahun 8 Bulan20 Hari</t>
  </si>
  <si>
    <t>0001119549093</t>
  </si>
  <si>
    <t>0794137655</t>
  </si>
  <si>
    <t>00/00EC/0517/356</t>
  </si>
  <si>
    <t>5310160105900001</t>
  </si>
  <si>
    <t>YAKOBUS GERU</t>
  </si>
  <si>
    <t>4 Tahun 7 Bulan26 Hari</t>
  </si>
  <si>
    <t>31 Tahun 8 Bulan</t>
  </si>
  <si>
    <t>0002382972748</t>
  </si>
  <si>
    <t>0524407931</t>
  </si>
  <si>
    <t>00/00EC/0717/380</t>
  </si>
  <si>
    <t>9116050404860003</t>
  </si>
  <si>
    <t>HERMANUS ROGA</t>
  </si>
  <si>
    <t>4 Tahun 5 Bulan30 Hari</t>
  </si>
  <si>
    <t>KELIKEO</t>
  </si>
  <si>
    <t>35 Tahun 9 Bulan</t>
  </si>
  <si>
    <t>0002195352369</t>
  </si>
  <si>
    <t>0780982565</t>
  </si>
  <si>
    <t>00/00EC/0120/594</t>
  </si>
  <si>
    <t>5315030506940005</t>
  </si>
  <si>
    <t>YULIUS ARDIN</t>
  </si>
  <si>
    <t>2 Tahun 0 Bulan5 Hari</t>
  </si>
  <si>
    <t xml:space="preserve">D3 </t>
  </si>
  <si>
    <t xml:space="preserve">KEPERAWATAN </t>
  </si>
  <si>
    <t>27 Tahun 7 Bulan</t>
  </si>
  <si>
    <t>0002907214896</t>
  </si>
  <si>
    <t>0901666943</t>
  </si>
  <si>
    <t>Sustainability</t>
  </si>
  <si>
    <t>Plantation</t>
  </si>
  <si>
    <t>BP-1705290696B</t>
  </si>
  <si>
    <t>BP-1407010404B</t>
  </si>
  <si>
    <t>BP-1707120728B</t>
  </si>
  <si>
    <t>BP-1704200672B</t>
  </si>
  <si>
    <t>BP-2001062151B</t>
  </si>
  <si>
    <t>BP-1705160690B</t>
  </si>
  <si>
    <t>BP-1410210484B</t>
  </si>
  <si>
    <t>BP-2001152030B</t>
  </si>
  <si>
    <t>BP-2001152028B</t>
  </si>
  <si>
    <t>BP-2001152026B</t>
  </si>
  <si>
    <t>ASSISTEN MANAGER</t>
  </si>
  <si>
    <t>SR. STAFF</t>
  </si>
  <si>
    <t>B-6</t>
  </si>
  <si>
    <t>E-7</t>
  </si>
  <si>
    <t>N-3</t>
  </si>
  <si>
    <t>O-6</t>
  </si>
  <si>
    <t>I-8</t>
  </si>
  <si>
    <t>F-4</t>
  </si>
  <si>
    <t>G-3</t>
  </si>
  <si>
    <t>E-5</t>
  </si>
  <si>
    <t>G-6</t>
  </si>
  <si>
    <t>I-4</t>
  </si>
  <si>
    <t>J-8</t>
  </si>
  <si>
    <t>P-6</t>
  </si>
  <si>
    <t>H-4</t>
  </si>
  <si>
    <t>Q-5</t>
  </si>
  <si>
    <t>P-7</t>
  </si>
  <si>
    <t>J-10</t>
  </si>
  <si>
    <t>H-9</t>
  </si>
  <si>
    <t>I-9</t>
  </si>
  <si>
    <t>PERIODE 22 JANUARI 2022</t>
  </si>
  <si>
    <t>00/00BC/0512/743</t>
  </si>
  <si>
    <t>PT. Bio Inti Agrindo</t>
  </si>
  <si>
    <t>Rekapitulasi Data Karyawan Estate B</t>
  </si>
  <si>
    <t>Departement</t>
  </si>
  <si>
    <t>PANEN</t>
  </si>
  <si>
    <t>Percobaan</t>
  </si>
  <si>
    <t>Umum</t>
  </si>
  <si>
    <t>Accounting</t>
  </si>
  <si>
    <t>Sustainibility</t>
  </si>
  <si>
    <t>LA PHT</t>
  </si>
  <si>
    <t>Litbang</t>
  </si>
  <si>
    <t>Umum/Unit</t>
  </si>
  <si>
    <t>Binamarga</t>
  </si>
  <si>
    <t>Divisi 1</t>
  </si>
  <si>
    <t>Divisi 2</t>
  </si>
  <si>
    <t>Divisi 3</t>
  </si>
  <si>
    <t>Divisi 4</t>
  </si>
  <si>
    <t>Divisi 5</t>
  </si>
  <si>
    <t>Divisi 6</t>
  </si>
  <si>
    <t>Divisi 7</t>
  </si>
  <si>
    <t>Divisi 8</t>
  </si>
  <si>
    <t>Divisi 9</t>
  </si>
  <si>
    <t>Status</t>
  </si>
  <si>
    <t>PKS</t>
  </si>
  <si>
    <t>DIVISI</t>
  </si>
  <si>
    <t>MANGER</t>
  </si>
  <si>
    <t>Asst</t>
  </si>
  <si>
    <t>Jr. Asst</t>
  </si>
  <si>
    <t>TENAGA BANTU</t>
  </si>
  <si>
    <t>KARYAWAN PANEN</t>
  </si>
  <si>
    <t>KARYAWAN PERAWATAN</t>
  </si>
  <si>
    <t xml:space="preserve">BORONGAN </t>
  </si>
  <si>
    <t>MANAGER</t>
  </si>
  <si>
    <t>CALON</t>
  </si>
  <si>
    <t>GENSET</t>
  </si>
  <si>
    <t>TPA</t>
  </si>
  <si>
    <t>DIV-1</t>
  </si>
  <si>
    <t>DIV-2</t>
  </si>
  <si>
    <t>DIV-3</t>
  </si>
  <si>
    <t>DIV-4</t>
  </si>
  <si>
    <t>DIV-5</t>
  </si>
  <si>
    <t>DIV-6</t>
  </si>
  <si>
    <t>DIV-7</t>
  </si>
  <si>
    <t>DIV-8</t>
  </si>
  <si>
    <t>DIV-9</t>
  </si>
  <si>
    <t>KANTOR</t>
  </si>
  <si>
    <t>Senior MANGER</t>
  </si>
  <si>
    <t>DRIVER/</t>
  </si>
  <si>
    <t>ALAT</t>
  </si>
  <si>
    <t>LAIN-LAIN</t>
  </si>
  <si>
    <t>HERPER</t>
  </si>
  <si>
    <t>OP/HERPER</t>
  </si>
  <si>
    <t xml:space="preserve"> Litbang</t>
  </si>
  <si>
    <t>LA &amp; PHT</t>
  </si>
  <si>
    <t>GUDANG/LOGISTIK</t>
  </si>
  <si>
    <t>KEUANGAN</t>
  </si>
  <si>
    <t xml:space="preserve">                                   </t>
  </si>
  <si>
    <t>UMUM-</t>
  </si>
  <si>
    <t>UMUM-UNIT</t>
  </si>
  <si>
    <t>UMUM-BBM</t>
  </si>
  <si>
    <t>UMUM-BANGUNAN</t>
  </si>
  <si>
    <t>UMUM-ELEKTRIK</t>
  </si>
  <si>
    <t>UMUM-Sekertaris</t>
  </si>
  <si>
    <t>UMUM-Carpenter</t>
  </si>
  <si>
    <t>UMUM-Service</t>
  </si>
  <si>
    <t>UMUM-Security</t>
  </si>
  <si>
    <t>UMUM-MESS/KOKI</t>
  </si>
  <si>
    <t xml:space="preserve"> </t>
  </si>
  <si>
    <t>SENIOR MANGER</t>
  </si>
  <si>
    <t>ASST.</t>
  </si>
  <si>
    <t>JR. ASST</t>
  </si>
  <si>
    <t>TENAGA</t>
  </si>
  <si>
    <t>BORONGAN</t>
  </si>
  <si>
    <t>BANTU</t>
  </si>
  <si>
    <t>DATA JABATA KARYAWAN ESTATE B 2022</t>
  </si>
  <si>
    <t>CARGO D-69 DIVISI 1</t>
  </si>
  <si>
    <t>J-51 DIVISI 1</t>
  </si>
  <si>
    <t>52061841079661109</t>
  </si>
  <si>
    <t>NURARAFAH</t>
  </si>
  <si>
    <t>ROI</t>
  </si>
  <si>
    <t>MANDEKMAN RT/RT.006/002 KEL.MANDEKMAN KEC.ULILIN KAB.MERAUKE PAPUA</t>
  </si>
  <si>
    <t>5205030107730120</t>
  </si>
  <si>
    <t>ANWAR</t>
  </si>
  <si>
    <t>ROY ADU</t>
  </si>
  <si>
    <t>KAFYAMKE RT.008/003 KEL.KAFYAMKE KEC.ULILIN KAB.MERAUKE PAPUA</t>
  </si>
  <si>
    <t>9101161506940001</t>
  </si>
  <si>
    <t>KRIS TANTO</t>
  </si>
  <si>
    <t>KAMPUNG ANDAITO RT.001/002 KEL.ANDAITO KEC.MUTING KAB.MERAUKE PAPUA</t>
  </si>
  <si>
    <t>◈ 인원 운용 계획</t>
    <phoneticPr fontId="0" type="noConversion"/>
  </si>
  <si>
    <t>구 분</t>
  </si>
  <si>
    <t>증감/kurang/tambah</t>
  </si>
  <si>
    <t>2022년</t>
  </si>
  <si>
    <t>2023년</t>
  </si>
  <si>
    <t>2024년</t>
  </si>
  <si>
    <t>2025년</t>
  </si>
  <si>
    <t>2026년</t>
  </si>
  <si>
    <t>2027년</t>
  </si>
  <si>
    <t>2028년</t>
  </si>
  <si>
    <t>2029년</t>
  </si>
  <si>
    <t>2030년</t>
  </si>
  <si>
    <t>2031년</t>
  </si>
  <si>
    <t>2032년</t>
  </si>
  <si>
    <t>2033년</t>
  </si>
  <si>
    <t>2034년</t>
  </si>
  <si>
    <t>2035년</t>
  </si>
  <si>
    <t>2036년</t>
  </si>
  <si>
    <t>2037년</t>
  </si>
  <si>
    <t>2038년</t>
  </si>
  <si>
    <t>2039년</t>
  </si>
  <si>
    <t>2040년</t>
  </si>
  <si>
    <t>고급 관리</t>
  </si>
  <si>
    <t>SENIOR MGR</t>
  </si>
  <si>
    <t>total</t>
  </si>
  <si>
    <t>Estate
관리</t>
  </si>
  <si>
    <t>총  무/umum</t>
  </si>
  <si>
    <t>노  무/hrd</t>
  </si>
  <si>
    <t>출  납/acct</t>
  </si>
  <si>
    <t>대  민/Sustainability</t>
  </si>
  <si>
    <t>릿  방/litbang</t>
  </si>
  <si>
    <t>Service</t>
  </si>
  <si>
    <t>장비 관리/binamarga</t>
  </si>
  <si>
    <t>차량 관리/unit</t>
  </si>
  <si>
    <t>자재 관리/gudang</t>
  </si>
  <si>
    <t>경  비/sekuriti</t>
  </si>
  <si>
    <t>기  타/lain/KOKI</t>
  </si>
  <si>
    <t>Div 관리</t>
  </si>
  <si>
    <t>간  부  직/as.m-c.m</t>
  </si>
  <si>
    <t>행정 관리/adm</t>
  </si>
  <si>
    <t>차량 관리/sopir unit</t>
  </si>
  <si>
    <t>발전기 관리/genset</t>
  </si>
  <si>
    <t>현장 관리/pengawas</t>
  </si>
  <si>
    <t>Panen</t>
  </si>
  <si>
    <t>PKS 2</t>
    <phoneticPr fontId="2" type="noConversion"/>
  </si>
  <si>
    <t>total karyawan</t>
  </si>
  <si>
    <t>borongan</t>
  </si>
  <si>
    <t>합 계</t>
    <phoneticPr fontId="2" type="noConversion"/>
  </si>
  <si>
    <t>ASKEP</t>
  </si>
  <si>
    <t>Perawatan</t>
  </si>
  <si>
    <t>SEREP</t>
  </si>
  <si>
    <t>기  타/lain (Perawatan Divisi)</t>
  </si>
  <si>
    <t>5315021912980002</t>
  </si>
  <si>
    <t>DAFRIANUS BRAHI</t>
  </si>
  <si>
    <t>LONGOS RT.002/002 KEL.TUENG KEC.KUWU BARAT KAB.MANGGARAI BARAT NTT</t>
  </si>
  <si>
    <t>5315020503010005</t>
  </si>
  <si>
    <t>YOHANES JEMPARU</t>
  </si>
  <si>
    <t>LONGOS RT.003/002 KEL.TUENG KEC.KUWU BARAT KAB.MANGGARAI BARAT NTT</t>
  </si>
  <si>
    <t>7371011207750007</t>
  </si>
  <si>
    <t>MUHAMMAD LIMBU</t>
  </si>
  <si>
    <t>BONTO TE'NE RT.001/005 KEL.TASSESE KEC.MANUJU KAB.GOWA NTT</t>
  </si>
  <si>
    <t>5315020507970003</t>
  </si>
  <si>
    <t>BONEFASIUS ARIF</t>
  </si>
  <si>
    <t>KAMMISI</t>
  </si>
  <si>
    <t>00/00EB/0122/2082</t>
  </si>
  <si>
    <t>5304111504000004</t>
  </si>
  <si>
    <t>ALBERTUS KLAU</t>
  </si>
  <si>
    <t>BIDUKFOHO</t>
  </si>
  <si>
    <t>DUSUN LEOLARANA RT.003/001 KEL.BIDUKFOHO KEC.RINHAT KAB.MALAKA NTT</t>
  </si>
  <si>
    <t>5304140807990002</t>
  </si>
  <si>
    <t>ARNOLDUS ASA</t>
  </si>
  <si>
    <t>WAHAE</t>
  </si>
  <si>
    <t>KAPITAN MEO RT.006/006 KEL.KAPITAN KEC.LAEN MANEN KAB.MALAKA NTT</t>
  </si>
  <si>
    <t>8103032106870001</t>
  </si>
  <si>
    <t>JONIFRIDUS SERAN</t>
  </si>
  <si>
    <t>LEPRO SERI RT.012/002 KEL.RIMBA JAYA KEC.MERAUKE KAB.MERAUKE PAPUA</t>
  </si>
  <si>
    <t>5303022908880001</t>
  </si>
  <si>
    <t>MARKUS KEYS</t>
  </si>
  <si>
    <t>EBAN</t>
  </si>
  <si>
    <t>OEOLO RT.001/001 KEL.OEOLO KEC.MUSI KAB.TIMOR TENGAH UTARA NTT</t>
  </si>
  <si>
    <t>5303092110940001</t>
  </si>
  <si>
    <t>THEOFILUS TEME</t>
  </si>
  <si>
    <t>OEKOLO RT.014/004 KEL.HUMUSU OEKOLO KEC.INSANA UTARA KAB.TIMOR TENGAH UTARA NTT</t>
  </si>
  <si>
    <t>5304180101960001</t>
  </si>
  <si>
    <t>MARTINUS LELOASA</t>
  </si>
  <si>
    <t>DUSUN OPIBUL RT.001/001 KEL.LAKMARAS KEC.LAMAKNEN SELATAN KAB.BELU NTT</t>
  </si>
  <si>
    <t>9101098410780001</t>
  </si>
  <si>
    <t>YAKOBA L KWAMTAHAI</t>
  </si>
  <si>
    <t>AWUYU</t>
  </si>
  <si>
    <t>KAMPUNG NGGAYU RT.001/001 KEL.NGGAYU KEC.ULILIN KAB.MERAUKE PAPUA</t>
  </si>
  <si>
    <t>9101090303000003</t>
  </si>
  <si>
    <t>MARIANUS AMTEME</t>
  </si>
  <si>
    <t>NINO</t>
  </si>
  <si>
    <t>5304130606950001</t>
  </si>
  <si>
    <t>FRANSISKUS MANEK</t>
  </si>
  <si>
    <t>AUREN</t>
  </si>
  <si>
    <t>DUSUN WEON RT.001/001 KEL.DUA KORAN KEC.RAIMANUK KAB.BELU NTT</t>
  </si>
  <si>
    <t>6208030304780001</t>
  </si>
  <si>
    <t>DOMINIKUS BOUK</t>
  </si>
  <si>
    <t>OBASAN</t>
  </si>
  <si>
    <t>WEOAN RT.001/002 KEL.DUA KORAN KEC.RAIMANUK KAB.BELU NTT</t>
  </si>
  <si>
    <t>5303081303930002</t>
  </si>
  <si>
    <t>MARTINUS PAKAENONI</t>
  </si>
  <si>
    <t>KLEJA</t>
  </si>
  <si>
    <t>BISAIN RT.006/003 KEL.BITAUNI KEC.INSANA KAB.TIMOR TENGAH UTARA NTT</t>
  </si>
  <si>
    <t>5304031003830002</t>
  </si>
  <si>
    <t>EGIDIUS MALI</t>
  </si>
  <si>
    <t>HOLBEUS</t>
  </si>
  <si>
    <t>HOLBELIS ASUEMAN RT.003/002 KEL.AITOUN KEC.RAIHAT KAB.BELU NTT</t>
  </si>
  <si>
    <t>9101092108010001</t>
  </si>
  <si>
    <t>MUHAMMAD KADRI</t>
  </si>
  <si>
    <t>5304122303910001</t>
  </si>
  <si>
    <t>ADRIANUS MALI</t>
  </si>
  <si>
    <t>PEMBANGUNAN</t>
  </si>
  <si>
    <t>FATUBENAO A RT.012/004 KEL.FATUBENAO KEC.KOTA ATAMBUA KAB.BELU NTT</t>
  </si>
  <si>
    <t>5310130201980001</t>
  </si>
  <si>
    <t>BASILIUS TARSAN</t>
  </si>
  <si>
    <t>TATABOGA</t>
  </si>
  <si>
    <t>POPO RT.008/004 KEL.SATAR RUWUK KEC.SATAR MESE BARAT KAB.MANGGARAI NTT</t>
  </si>
  <si>
    <t>9101110807870003</t>
  </si>
  <si>
    <t>RIANTO KADEK</t>
  </si>
  <si>
    <t>JALAN ANGGREK RT.007/002 KEL.SALOR INDAH KEC.KURIK KAB.MERAUKE PAPUA</t>
  </si>
  <si>
    <t>5302101207970001</t>
  </si>
  <si>
    <t>UNTE E NUBAN</t>
  </si>
  <si>
    <t>BANU</t>
  </si>
  <si>
    <t>NIKI NIKI UN RT.004/002 KEL.NIKI NIKI UN KEC.OENINO KAB.TIMOR TENGAH SELATAN NTT</t>
  </si>
  <si>
    <t>5302090208750002</t>
  </si>
  <si>
    <t>KIRINIUS LETUNA</t>
  </si>
  <si>
    <t>NEONAPAS</t>
  </si>
  <si>
    <t>NEONAPAS RT.018/009 KEL.NASI KEC.AMANATUN UATARA KAB.TIMOR TENGAH SELATAN NTT</t>
  </si>
  <si>
    <t>5371021810940002</t>
  </si>
  <si>
    <t>ANTONIUS FUNOME</t>
  </si>
  <si>
    <t>DENOPO</t>
  </si>
  <si>
    <t>OENOPU RT.017/007 KEL.FOTILO KEC.AMANATUN UTARA KAB.TIMOR TENGAH SELATAN NTT</t>
  </si>
  <si>
    <t>5310112707870002</t>
  </si>
  <si>
    <t>YOHANES KETUNG</t>
  </si>
  <si>
    <t>CAOK RT.002/001 KEL.LOCE KEC.REOK KAB.MANGGARAI NTT</t>
  </si>
  <si>
    <t>TIM SERVICE</t>
  </si>
  <si>
    <t>9101092703890001</t>
  </si>
  <si>
    <t>SURYADI</t>
  </si>
  <si>
    <t>KAMPUNG KUMAAF RT.002/001 KEL.KUMAAF KEC.ULILIN KAB.MERAUKE PAPUA</t>
  </si>
  <si>
    <t>ANGGOTA SECURIRY</t>
  </si>
  <si>
    <t>3510080909820004</t>
  </si>
  <si>
    <t>ROSIDI</t>
  </si>
  <si>
    <t>DUSUN KRAJAN RT.002/002 KEL.PARIJATAH KULON KEC.SRONO KAB.BANYUWANGI JAWA TIMUR</t>
  </si>
  <si>
    <t>9116051210910001</t>
  </si>
  <si>
    <t>MUHAMMAD TADU</t>
  </si>
  <si>
    <t>BUNCU</t>
  </si>
  <si>
    <t>KAMPUNG ASIKI RT.000/000 KEL.ASIKI KEC.JAIR KAB.BOVEN DIGOEL PAPUA</t>
  </si>
  <si>
    <t>7326191604963001</t>
  </si>
  <si>
    <t>EREN BUNTU KARU</t>
  </si>
  <si>
    <t>LEMPO</t>
  </si>
  <si>
    <t>JL.MUTING POLDER RT.021/006 KEL.MARO KEC.MERAUKE KAB.MERAUKE PAPUA</t>
  </si>
  <si>
    <t>D-4</t>
  </si>
  <si>
    <t>F-5</t>
  </si>
  <si>
    <t>5206111703931005</t>
  </si>
  <si>
    <t>3505130310950004</t>
  </si>
  <si>
    <t>TANKI T-46</t>
  </si>
  <si>
    <t>DRIVER T-45</t>
  </si>
  <si>
    <t>TANGKI T-47</t>
  </si>
  <si>
    <t>9116052612920001</t>
  </si>
  <si>
    <t>TANKI T-41</t>
  </si>
  <si>
    <t>9116051711890001</t>
  </si>
  <si>
    <t>MILL  OFFICE</t>
  </si>
  <si>
    <t>00/00M2/1221/153</t>
  </si>
  <si>
    <t>7306151009970001</t>
  </si>
  <si>
    <t>HENGKI KURNIAWAN</t>
  </si>
  <si>
    <t>14 December 2021</t>
  </si>
  <si>
    <t>KESEHATAN MASYARAKAT</t>
  </si>
  <si>
    <t>BONTOLOE</t>
  </si>
  <si>
    <t>082326281519</t>
  </si>
  <si>
    <t>DUSUN BONTOLOE RT 001 RW 003 KEL BONTOLOE KECAMATAN BONTOLEMPANGANG KABUPATENGOWA SULAWESI SELATAN</t>
  </si>
  <si>
    <t>53.181.810.2-807.000</t>
  </si>
  <si>
    <t>TANKI T-35</t>
  </si>
  <si>
    <t>2 Tahun 1 Bulan12 Hari</t>
  </si>
  <si>
    <t>41 Tahun 5 Bulan</t>
  </si>
  <si>
    <t>4 Tahun 5 Bulan9 Hari</t>
  </si>
  <si>
    <t>44 Tahun 4 Bulan</t>
  </si>
  <si>
    <t>PERIODE FEBRUARI 2022</t>
  </si>
  <si>
    <t>시설 관리/Lingkungan</t>
  </si>
  <si>
    <t>5302150506750001</t>
  </si>
  <si>
    <t>EDISON LENI</t>
  </si>
  <si>
    <t>MANUFUI RT.001/001 KEL.MANUFUI KEC.SANTIAN KAB.TIMOR TENGAH SELATAN NTT</t>
  </si>
  <si>
    <t>944906645956000</t>
  </si>
  <si>
    <t>7306171011800003</t>
  </si>
  <si>
    <t>LALOASA</t>
  </si>
  <si>
    <t>POLA BARU RT.004/003 KEL.SICINI KEC.PARIGI KAB.GOWA SULAWESI SELATAN</t>
  </si>
  <si>
    <t>3301041608030001</t>
  </si>
  <si>
    <t>RAHMAT RIDHO HIDAYAH</t>
  </si>
  <si>
    <t>JL.TREBIS NO.075 RT.009/004 KEL.SIDAYU KEC.BINANGUN KAB.CILACAP JAWA TENGAH</t>
  </si>
  <si>
    <t>JAWA TENGAH</t>
  </si>
  <si>
    <t>3301041108020001</t>
  </si>
  <si>
    <t>MUHAMAD FIRMAN JAELANI</t>
  </si>
  <si>
    <t>JL.PERSI RT.016/005 KEL.PAGUBUGAN KEC.BINANGUN KAB.CILACAP JAWA TENGAH</t>
  </si>
  <si>
    <t>7306030107860283</t>
  </si>
  <si>
    <t>JUPRI</t>
  </si>
  <si>
    <t>SARENTONG DESA RAPPOALA</t>
  </si>
  <si>
    <t>PATTIROANG RT.001/001 KEL.SICINI KEC.PARIGI KAB.GOWA SULAWESI SELATAN</t>
  </si>
  <si>
    <t>ILYAS</t>
  </si>
  <si>
    <t>BORONG NGARA</t>
  </si>
  <si>
    <t>JL.TRANS BIA ESTATE B RT.001/002 KEL.MANDEKMAN KEC.ULILIN KAB.MERAUKE PAPUA</t>
  </si>
  <si>
    <t>UN TAE</t>
  </si>
  <si>
    <t xml:space="preserve">BEITARA </t>
  </si>
  <si>
    <t>KATERI RT.011/005 KEL.KATERI KEC.MALAKA TENGAH KAB.MALAKA NTT</t>
  </si>
  <si>
    <t>9101090406850001</t>
  </si>
  <si>
    <t>5304082905010001</t>
  </si>
  <si>
    <t>5302021201900003</t>
  </si>
  <si>
    <t>YONGKI JIPRAEL MNANU</t>
  </si>
  <si>
    <t>SALMEL</t>
  </si>
  <si>
    <t>OELNEKE RT.002/001 KEL.BIKEKNENO KEC.MOLLO SELATAN KAB.TIMOR TENGAH SELATAN NTT</t>
  </si>
  <si>
    <t>5302071508010001</t>
  </si>
  <si>
    <t>MENOAK PA'I</t>
  </si>
  <si>
    <t>OENUNUH</t>
  </si>
  <si>
    <t>NIFUKANI RT.004/001 KEL.NIFUKANI KEC.AMANUBAN BARAT KAB.TIMOR TENGAH SELATAN NTT</t>
  </si>
  <si>
    <t>5302151307790001</t>
  </si>
  <si>
    <t>ANDERIAS BIA</t>
  </si>
  <si>
    <t>NEOTNANA</t>
  </si>
  <si>
    <t>NEOTNANA RT.015/008 KEL.SABUN KEC.BOKING KAB.TIMOR TENGAH SELATAN NTT</t>
  </si>
  <si>
    <t>ESAF LASFETO</t>
  </si>
  <si>
    <t>PEUTANA</t>
  </si>
  <si>
    <t>PUBASU RT.001/001 KEL.PUBASU KEC.TOBU KAB.TIMOR TENGAH SELATAN NTT</t>
  </si>
  <si>
    <t>NICOLAUS FEO</t>
  </si>
  <si>
    <t>OELALI</t>
  </si>
  <si>
    <t xml:space="preserve"> OENONI II RT.008/003 KEL.OENONI KEC.AMARASI KAB.KUPANG NTT</t>
  </si>
  <si>
    <t>YUFENSIUAS BABU</t>
  </si>
  <si>
    <t>EKAM</t>
  </si>
  <si>
    <t>MNESAT RT.010/005 KEL.TUTEM KEC.TOBU KAB.TIMOR TENGAH SELATAN NTT</t>
  </si>
  <si>
    <t>LAMBERTUS FEO</t>
  </si>
  <si>
    <t>OELALI RT.005/002 KEL.FENUN KEC.AMANATUN SELATAN KAB.TIMOR TENGAH SELATAN NTT</t>
  </si>
  <si>
    <t>5302311811770001</t>
  </si>
  <si>
    <t>5301102311880006</t>
  </si>
  <si>
    <t>5302312701920001</t>
  </si>
  <si>
    <t>5302081507690006</t>
  </si>
  <si>
    <t>5310131608840001</t>
  </si>
  <si>
    <t>AGUSTINUS KADUKI NIGA BEWA</t>
  </si>
  <si>
    <t>CIRENG RT.002/002 KEL.CIRENG KEC.SATAR MESE UTARA KAB.MANGGARAI NTT</t>
  </si>
  <si>
    <t>Kontrak - Percobaan</t>
  </si>
  <si>
    <t>LANGKO</t>
  </si>
  <si>
    <t>LANGKO GADING RT.000/000 KEL.LANGKO KEC.JANAPRIA KAB.LOMBOK TENGAH NTB</t>
  </si>
  <si>
    <t>5202073112740058</t>
  </si>
  <si>
    <t>SUHARMAN</t>
  </si>
  <si>
    <t>LANGKO LAUQ</t>
  </si>
  <si>
    <t>LANGKO GADING RT.-/- KEL.LANGKO KEC.JANAPRIA KAB.LOMBOK TENGAH NTB</t>
  </si>
  <si>
    <t>5202071103860003</t>
  </si>
  <si>
    <t>SUHADI</t>
  </si>
  <si>
    <t>5202071708000002</t>
  </si>
  <si>
    <t>PENDI WIJAYA</t>
  </si>
  <si>
    <t>5202071804780001</t>
  </si>
  <si>
    <t>SUHARJAN</t>
  </si>
  <si>
    <t>5202070407820004</t>
  </si>
  <si>
    <t>MOH.NASIR</t>
  </si>
  <si>
    <t>5202071903880001</t>
  </si>
  <si>
    <t>IRWAN SUHADI</t>
  </si>
  <si>
    <t>ULAK TANO</t>
  </si>
  <si>
    <t>5202071512770001</t>
  </si>
  <si>
    <t>RAMDAN</t>
  </si>
  <si>
    <t>LANGKO GADING</t>
  </si>
  <si>
    <t>5202070107890625</t>
  </si>
  <si>
    <t>SAHARUDIN</t>
  </si>
  <si>
    <t>5202070102720003</t>
  </si>
  <si>
    <t>LANGKO LAUK RT.-/-KEL.LANGKO KEC.JANAPRIA KAB.LOMBOK TENGAH NTB</t>
  </si>
  <si>
    <t>5202070107760199</t>
  </si>
  <si>
    <t>SAHIRI</t>
  </si>
  <si>
    <t>LANGKO TENGAK RT.002/- KEL.LANGKO KEC.JANAPRIA KAB.LOMBOK TENGAH NTB</t>
  </si>
  <si>
    <t>5202070107690308</t>
  </si>
  <si>
    <t>ABDUL RAHMAN</t>
  </si>
  <si>
    <t>LANGKO LAUK RT.000/000 KEL.LANGKO KEC.JANAPRIA KAB.LOMBOK TENGAH NTB</t>
  </si>
  <si>
    <t>5315031909990002</t>
  </si>
  <si>
    <t>ANOTASAR KERANS</t>
  </si>
  <si>
    <t>ESTATE B PT.BIA</t>
  </si>
  <si>
    <t>5206183110021002</t>
  </si>
  <si>
    <t>RIZWAN</t>
  </si>
  <si>
    <t>YOSEPH YANSINUS HARDI</t>
  </si>
  <si>
    <t>9101092006940001</t>
  </si>
  <si>
    <t>Payroll BSO</t>
  </si>
  <si>
    <t>BP-2010012501B</t>
  </si>
  <si>
    <t>BP-2010192503B</t>
  </si>
  <si>
    <t>BP-2010192504B</t>
  </si>
  <si>
    <t>BP-2010192505B</t>
  </si>
  <si>
    <t>BP-2010202507B</t>
  </si>
  <si>
    <t>BP-2010202506B</t>
  </si>
  <si>
    <t>BP-2012122510B</t>
  </si>
  <si>
    <t>BP-2012122511B</t>
  </si>
  <si>
    <t>BP-2012122512B</t>
  </si>
  <si>
    <t>BP-2012122513B</t>
  </si>
  <si>
    <t>BP-2012122514B</t>
  </si>
  <si>
    <t>BP-2012122515B</t>
  </si>
  <si>
    <t>BP-2101022515B</t>
  </si>
  <si>
    <t>BP-2102012732B</t>
  </si>
  <si>
    <t>BP-1406030350B</t>
  </si>
  <si>
    <t>BP-1602250339B</t>
  </si>
  <si>
    <t>BP-2009022545B</t>
  </si>
  <si>
    <t>BP-2009022553B</t>
  </si>
  <si>
    <t>BP-2107012976B</t>
  </si>
  <si>
    <t>BP-2107012977B</t>
  </si>
  <si>
    <t>BP-2107212978B</t>
  </si>
  <si>
    <t>BP-2009022544B</t>
  </si>
  <si>
    <t>6472061102770001</t>
  </si>
  <si>
    <t>YUSUF SUAR SALURANTE</t>
  </si>
  <si>
    <t>KTU/CC</t>
  </si>
  <si>
    <t>GENERAL ADMIN</t>
  </si>
  <si>
    <t>WEIGHBRIDGE</t>
  </si>
  <si>
    <t>STORE</t>
  </si>
  <si>
    <t>LABORATORY</t>
  </si>
  <si>
    <t>DESPATCH</t>
  </si>
  <si>
    <t>FFB GRADING</t>
  </si>
  <si>
    <t>DRIVER TANGKI</t>
  </si>
  <si>
    <t>DRIVER PICK UP</t>
  </si>
  <si>
    <t>MILL GENERAL</t>
  </si>
  <si>
    <t>MILL MAINTENANCE</t>
  </si>
  <si>
    <t>0001585211398</t>
  </si>
  <si>
    <t>0001937364028</t>
  </si>
  <si>
    <t>0001585290238</t>
  </si>
  <si>
    <t>0001816820021</t>
  </si>
  <si>
    <t>0002047215429</t>
  </si>
  <si>
    <t>0002898264194</t>
  </si>
  <si>
    <t>94.496.632.4-956.000</t>
  </si>
  <si>
    <t>0002091095976</t>
  </si>
  <si>
    <t>0001926960322</t>
  </si>
  <si>
    <t>95.131.747.8-956.000</t>
  </si>
  <si>
    <t>0000435183355</t>
  </si>
  <si>
    <t>95.135.763.1-956.000</t>
  </si>
  <si>
    <t>0002046413439</t>
  </si>
  <si>
    <t>0002911634717</t>
  </si>
  <si>
    <t>95.142.936.4-956.000</t>
  </si>
  <si>
    <t>0002197966746</t>
  </si>
  <si>
    <t>0000515477136</t>
  </si>
  <si>
    <t>0001963540719</t>
  </si>
  <si>
    <t>0000516734728</t>
  </si>
  <si>
    <t>0000257137762</t>
  </si>
  <si>
    <t>77.253.248.7-115.000</t>
  </si>
  <si>
    <t>0001585310444</t>
  </si>
  <si>
    <t>84.988.044.8-956.000</t>
  </si>
  <si>
    <t>0002197963124</t>
  </si>
  <si>
    <t>0000150965717</t>
  </si>
  <si>
    <t>0002926202106</t>
  </si>
  <si>
    <t>95.134.905.9-956.000</t>
  </si>
  <si>
    <t>0002911063893</t>
  </si>
  <si>
    <t>0002297503629</t>
  </si>
  <si>
    <t>80.071.170.7-956.000</t>
  </si>
  <si>
    <t>0002438283745</t>
  </si>
  <si>
    <t>95.011.460.3-956.000</t>
  </si>
  <si>
    <t>0002926193591</t>
  </si>
  <si>
    <t>0002225596779</t>
  </si>
  <si>
    <t>85.718.148.1-956.000</t>
  </si>
  <si>
    <t>0000844701153</t>
  </si>
  <si>
    <t>0001585309645</t>
  </si>
  <si>
    <t>0001873698445</t>
  </si>
  <si>
    <t>93.532.873.2-956.000</t>
  </si>
  <si>
    <t>0000855555401</t>
  </si>
  <si>
    <t>0002258071582</t>
  </si>
  <si>
    <t>0002943515867</t>
  </si>
  <si>
    <t>0002769821572</t>
  </si>
  <si>
    <t>95.103.665.6-956.000</t>
  </si>
  <si>
    <t>0001424284839</t>
  </si>
  <si>
    <t>71.460.866.8-724.000</t>
  </si>
  <si>
    <t>0001935934356</t>
  </si>
  <si>
    <t>41.972.509.8-956.000</t>
  </si>
  <si>
    <t>0002922185248</t>
  </si>
  <si>
    <t>0002938647521</t>
  </si>
  <si>
    <t>76.603.255.1-302.000</t>
  </si>
  <si>
    <t>0001585311939</t>
  </si>
  <si>
    <t>0002261566743</t>
  </si>
  <si>
    <t>95.154.441.0-956.000</t>
  </si>
  <si>
    <t>0002485230682</t>
  </si>
  <si>
    <t>95.142.839.0-956.000</t>
  </si>
  <si>
    <t>0000517224982</t>
  </si>
  <si>
    <t>0000965466156</t>
  </si>
  <si>
    <t>95.165.827.7-956.000</t>
  </si>
  <si>
    <t>0000861143861</t>
  </si>
  <si>
    <t>0000469750667</t>
  </si>
  <si>
    <t>95.016.582.9-956.000</t>
  </si>
  <si>
    <t>0001060734789</t>
  </si>
  <si>
    <t>0002232660227</t>
  </si>
  <si>
    <t>0002911066762</t>
  </si>
  <si>
    <t>0001964518389</t>
  </si>
  <si>
    <t>95.019.462.1-956.000</t>
  </si>
  <si>
    <t>0002409519971</t>
  </si>
  <si>
    <t>73.051.519.4-923.000</t>
  </si>
  <si>
    <t>0001889443023</t>
  </si>
  <si>
    <t>47.849.450.3-952.000</t>
  </si>
  <si>
    <t>0002829455109</t>
  </si>
  <si>
    <t>0002803540331</t>
  </si>
  <si>
    <t>0001969996656</t>
  </si>
  <si>
    <t>94.972.861.2-956.000</t>
  </si>
  <si>
    <t>0002916341133</t>
  </si>
  <si>
    <t>0000464558938</t>
  </si>
  <si>
    <t>94.992.547.3-956.000</t>
  </si>
  <si>
    <t>0000668950244</t>
  </si>
  <si>
    <t>94.972.937.0-653.000</t>
  </si>
  <si>
    <t>0001867937411</t>
  </si>
  <si>
    <t>94.972.983.4-823.000</t>
  </si>
  <si>
    <t>0001969834184</t>
  </si>
  <si>
    <t>75.438.585.4-956.000</t>
  </si>
  <si>
    <t>0001562989138</t>
  </si>
  <si>
    <t>0002820241484</t>
  </si>
  <si>
    <t>94.988.031.4-924.000</t>
  </si>
  <si>
    <t>0002625843903</t>
  </si>
  <si>
    <t>94.969.259.4-956.000</t>
  </si>
  <si>
    <t>0002916342461</t>
  </si>
  <si>
    <t>0000486859871</t>
  </si>
  <si>
    <t>0001585309634</t>
  </si>
  <si>
    <t>0001585312119</t>
  </si>
  <si>
    <t>0001585311963</t>
  </si>
  <si>
    <t>0001585308508</t>
  </si>
  <si>
    <t>0002383362292</t>
  </si>
  <si>
    <t>0001585309601</t>
  </si>
  <si>
    <t>0000516733176</t>
  </si>
  <si>
    <t>96.574.817.1-956.000</t>
  </si>
  <si>
    <t>0003056128468</t>
  </si>
  <si>
    <t>96.600.696.7-956.000</t>
  </si>
  <si>
    <t>0001837745572</t>
  </si>
  <si>
    <t>96.600.586.0-801.000</t>
  </si>
  <si>
    <t>0003069713338</t>
  </si>
  <si>
    <t>41.997.731.9-956.000</t>
  </si>
  <si>
    <t>0000507104032</t>
  </si>
  <si>
    <t>41.990.161.6-956.000</t>
  </si>
  <si>
    <t>0002492478933</t>
  </si>
  <si>
    <t>42.009.197.7-956.000</t>
  </si>
  <si>
    <t>0002278700504</t>
  </si>
  <si>
    <t>0001961135965</t>
  </si>
  <si>
    <t>41.966.436.2-956.000</t>
  </si>
  <si>
    <t>0002314036438</t>
  </si>
  <si>
    <t>94.270.144.2-808.000</t>
  </si>
  <si>
    <t>0000865164508</t>
  </si>
  <si>
    <t>95.211.103.7-956.000</t>
  </si>
  <si>
    <t>0003064219942</t>
  </si>
  <si>
    <t>41.996.902.7-956.000</t>
  </si>
  <si>
    <t>0002664741587</t>
  </si>
  <si>
    <t>0003086734408</t>
  </si>
  <si>
    <t>72.383.055.0-956.000</t>
  </si>
  <si>
    <t>47.843.055-6-956.000</t>
  </si>
  <si>
    <t>24.147.652.2-956.000</t>
  </si>
  <si>
    <t>84.274.207.4-956.000</t>
  </si>
  <si>
    <t>0001585313381</t>
  </si>
  <si>
    <t>73.565.224.0-956.000</t>
  </si>
  <si>
    <t>0000476963998</t>
  </si>
  <si>
    <t>63.782.558.9-956.000</t>
  </si>
  <si>
    <t>0001826058431</t>
  </si>
  <si>
    <t>73.913.990.5-956.000</t>
  </si>
  <si>
    <t>42.990.713.2-956.000</t>
  </si>
  <si>
    <t>42.990.843.7-956.000</t>
  </si>
  <si>
    <t>0000501059902</t>
  </si>
  <si>
    <t>0001585308701</t>
  </si>
  <si>
    <t>81.076.598.2-956.000</t>
  </si>
  <si>
    <t>0000463286441</t>
  </si>
  <si>
    <t>0000863273507</t>
  </si>
  <si>
    <t>53.364.223.7-956.000</t>
  </si>
  <si>
    <t>0002471390471</t>
  </si>
  <si>
    <t>84.935.450.1-921.000</t>
  </si>
  <si>
    <t>0000867328187</t>
  </si>
  <si>
    <t>53.586.283.3-924.000</t>
  </si>
  <si>
    <t>53.612.796.2-924.000</t>
  </si>
  <si>
    <t>53.616.805.7-956.000</t>
  </si>
  <si>
    <t>0001965254984</t>
  </si>
  <si>
    <t>0001060734802</t>
  </si>
  <si>
    <t>53.604.956.2-956.000</t>
  </si>
  <si>
    <t>0002204556366</t>
  </si>
  <si>
    <t>53.600.562.2-956.000</t>
  </si>
  <si>
    <t>0002825767563</t>
  </si>
  <si>
    <t>0002938362546</t>
  </si>
  <si>
    <t>90.947.637.6-956.000</t>
  </si>
  <si>
    <t>0001275768988</t>
  </si>
  <si>
    <t>84.243.697.4-956.000</t>
  </si>
  <si>
    <t>POMALAA</t>
  </si>
  <si>
    <t>YUHANNA RESIDENCE TOPAZ 8 NO. 5 RT 008 RW 00 DESA TELUM POCCOE KECAMATAN MARUSU KABUPATEN MAROS , SELAWESI SELATAN</t>
  </si>
  <si>
    <t>58.854.379.3724.000</t>
  </si>
  <si>
    <t>BP-1608090595B</t>
  </si>
  <si>
    <t>00/00EB/0122/2005</t>
  </si>
  <si>
    <t>BP-1205260076B</t>
  </si>
  <si>
    <t>00/00BC/0512/703</t>
  </si>
  <si>
    <t>3309060503900002</t>
  </si>
  <si>
    <t>RUBADI</t>
  </si>
  <si>
    <t>DAMIANUS SERAN TAHU</t>
  </si>
  <si>
    <t>2022, 04</t>
  </si>
  <si>
    <t>7306142409980001</t>
  </si>
  <si>
    <t>SANJAYA</t>
  </si>
  <si>
    <t>PANYIKOKAKNG RT.004/004 KEL.MANUJU KEC.MANUJU KAB.GOWA SULAWESI SELATAN</t>
  </si>
  <si>
    <t>5202033112860277</t>
  </si>
  <si>
    <t>MUSTAWAN</t>
  </si>
  <si>
    <t>KEMBANG KERANG II RT.000/000 KEL.AIK DAREQ KEC.BATUKLIANG KAB.LOMBOK TENGAH NTB</t>
  </si>
  <si>
    <t>5202030502980001</t>
  </si>
  <si>
    <t>MIZWAR HIDAYAT</t>
  </si>
  <si>
    <t>KEMBANG KERANG I RT.000/000 KEL.AIK DAREQ KEC.BATUKLIANG KAB.LOMBOK TENGAH NTB</t>
  </si>
  <si>
    <t>5302150303720002</t>
  </si>
  <si>
    <t>MATHEOS LAKAPU</t>
  </si>
  <si>
    <t>SANTIAN RT.004/002 KEL.SANTIAN KEC.SANTIAN KAB.TIMOR TENGAH SELATAN NTT</t>
  </si>
  <si>
    <t>9001090502720001</t>
  </si>
  <si>
    <t>PAULUS NAHAK</t>
  </si>
  <si>
    <t>MOTAULUN</t>
  </si>
  <si>
    <t>KAMPUNG MANDEKMAN RT.003/001 KEL.MANDEKMAN KEC.ULILIN KAB.MERAUKE PAPUA</t>
  </si>
  <si>
    <t>5315012903930002</t>
  </si>
  <si>
    <t>LADISLAUS SUTOMO</t>
  </si>
  <si>
    <t>TUWA RT.001/001 KEL.GOLO LAJANG KEC.PACAR KAB.MANGGARAI BARAT NTT</t>
  </si>
  <si>
    <t>53015020301010005</t>
  </si>
  <si>
    <t>FULGENSIUS BAKU</t>
  </si>
  <si>
    <t>LONGOS RT.003/002 DESA TUENG KEC.KUWUS BARAT KAB.MANGGARAI BARAT  NTT</t>
  </si>
  <si>
    <t>5302080201040001</t>
  </si>
  <si>
    <t>FILMON LAKAPU</t>
  </si>
  <si>
    <t>5302251012720001</t>
  </si>
  <si>
    <t>ALFONS YOHANIS ADOE</t>
  </si>
  <si>
    <t>SANTIAN RT.002/001 KEL.SANTIAN KEC.SANTIAN KAB.TIMOR TENGAH SELATAN NTT</t>
  </si>
  <si>
    <t>5371021508880002</t>
  </si>
  <si>
    <t>AGUSTINUS MISSA</t>
  </si>
  <si>
    <t>KEL.NAIMATA RT.003/001 KEL.NAIMATA KWC.MAULAFA KOTA KUPANG NTT</t>
  </si>
  <si>
    <t>5310130701990002</t>
  </si>
  <si>
    <t>AGUSTINUS JEBARU</t>
  </si>
  <si>
    <t>LEDANG</t>
  </si>
  <si>
    <t>LEDANG RT.009/004 KEL.RENDA KEC.SATAR MESE UTARA KAB.MANGGARAI NTT</t>
  </si>
  <si>
    <t>5316032310950001</t>
  </si>
  <si>
    <t>MARSELINUS KEWA NENA</t>
  </si>
  <si>
    <t>WOLOANGA</t>
  </si>
  <si>
    <t>WOLOANGA RT.007/- KEL.RAJA KEC.BOAWAE KAB.NAGEKEO NTT</t>
  </si>
  <si>
    <t>5316030507010001</t>
  </si>
  <si>
    <t>GEOVANI SABU</t>
  </si>
  <si>
    <t>BORONG</t>
  </si>
  <si>
    <t>WOLOANGA RT.007/000 KEL.RAJA KEC.BOAWAE KAB.NAGEKEO NTT</t>
  </si>
  <si>
    <t>5319091612990001</t>
  </si>
  <si>
    <t>TEOFANUS MBALING</t>
  </si>
  <si>
    <t>DSN SESUR DS LANGGA SAI RT.004/007 KEL,LANGGA SAI KEC.ELAR SELATAN KAB.MANGGARAI TIMUR NTT</t>
  </si>
  <si>
    <t>5319050107890049</t>
  </si>
  <si>
    <t>YOHANES BATUK</t>
  </si>
  <si>
    <t>PALENG PAU</t>
  </si>
  <si>
    <t>MULU RT.015/008 KEL.GISING KEC.ELAR SELATAN KAB.MANGGARAI TIMUR NTT</t>
  </si>
  <si>
    <t>9116012702770001</t>
  </si>
  <si>
    <t>THADIUS KOWENEN</t>
  </si>
  <si>
    <t>THADIUS KOWENEM</t>
  </si>
  <si>
    <t>TANAH MERAH RT.003/000 KEL.SOKANGGO KEC.MANDOBO KAB.BOVEN DIGOEL PAPUA</t>
  </si>
  <si>
    <t>9101012101960005</t>
  </si>
  <si>
    <t>DANDRY DANIEL TAPATAB</t>
  </si>
  <si>
    <t>KAPAN TUNAN</t>
  </si>
  <si>
    <t>JLN.BRAWIJAYA RT.002/006 KEL.KELAPA LIMA KEC.MERAUKE KAB.MERAUKE PAPUA</t>
  </si>
  <si>
    <t>7106060501970002</t>
  </si>
  <si>
    <t>VIJAI EIVANDER MALENO</t>
  </si>
  <si>
    <t>JAGA VI RT.000/000 KEL.MUNTE KEC.LIKUPANG BARAT KAB.MINAHASA UTARA SULAWESI UTARA</t>
  </si>
  <si>
    <t xml:space="preserve">SULAWESI </t>
  </si>
  <si>
    <t>5302031607970001</t>
  </si>
  <si>
    <t>YANGRES TAFUY</t>
  </si>
  <si>
    <t>FATU OB RT.008/005 KEL.TUTEM KEC.TOBU KAB.TIMOR TENGAH SELATAN NTT</t>
  </si>
  <si>
    <t>5302310701020001</t>
  </si>
  <si>
    <t>YERISON BAUN</t>
  </si>
  <si>
    <t>TUTEM RT.010/005 KEL.TUTEM KEC.TOBU KAB.TIMOR TENGAH SELATAN NTT</t>
  </si>
  <si>
    <t>7306080203890010</t>
  </si>
  <si>
    <t>KASRI DG RATE</t>
  </si>
  <si>
    <t>BORITALLASA RT.001/001 KEL. RAPPOLEMBA KEC.TOMPOBULU KAB.GOWA SULAWESI SELATAN</t>
  </si>
  <si>
    <t>5302031906960001</t>
  </si>
  <si>
    <t>ARIS LASFETO</t>
  </si>
  <si>
    <t>AJAO KENAT</t>
  </si>
  <si>
    <t>JLN.SULTAN SYAHRIL RT.001/001 KEL.KAMUNDU KEC.MERAUKE KAB.MERAUKE PAPUA</t>
  </si>
  <si>
    <t>5315070909800001</t>
  </si>
  <si>
    <t>GREGORIUS GARUT</t>
  </si>
  <si>
    <t>WOL</t>
  </si>
  <si>
    <t>WOL RT.007/010 KEL.GOLO RONGGOT KEC.WELAK KAB.MANGGARAI BARAT NTT</t>
  </si>
  <si>
    <t>9101020201010001</t>
  </si>
  <si>
    <t>DOMINGGUS IBAI NDIKEN</t>
  </si>
  <si>
    <t>WAAN</t>
  </si>
  <si>
    <t>KAMP.WAAN RT.002/001 KEL.MUTING KEC.MUTING KAB.MERAUKE PAPUA</t>
  </si>
  <si>
    <t>5303221608840001</t>
  </si>
  <si>
    <t>AGUSTINUS OEPIKAN</t>
  </si>
  <si>
    <t>EONOPU</t>
  </si>
  <si>
    <t>OENOPU RT.008/004 KEL.TEBA KEC.BIBOKI TANPAH KAB. TIMOR TENGAH UTARA NTT</t>
  </si>
  <si>
    <t>5321040107830001</t>
  </si>
  <si>
    <t>ALFONSIUS LIKU NAHAK</t>
  </si>
  <si>
    <t xml:space="preserve">KMILARAN LOO </t>
  </si>
  <si>
    <t>LOO RT.003/005 KEL.LATEN KEC.WELIMAN KAB.MANGGARAI NTT</t>
  </si>
  <si>
    <t>5304072504820001</t>
  </si>
  <si>
    <t>MIKHAEL SERAN</t>
  </si>
  <si>
    <t>WESUMA RT.001/001 KEL.LITAMALI KEC.KOBALIMA KAB.MALAKA NTT</t>
  </si>
  <si>
    <t>9101160509830001</t>
  </si>
  <si>
    <t>STEFANUS JAGA</t>
  </si>
  <si>
    <t>K/23</t>
  </si>
  <si>
    <t>PANU</t>
  </si>
  <si>
    <t>7306031108970001</t>
  </si>
  <si>
    <t>HASAN</t>
  </si>
  <si>
    <t>RAPPOLEMBA RT.001/002 KEL.RAPPOLEMBA KEC.TOMPOBULU KAB.GOWA SULAWESI SELATAN</t>
  </si>
  <si>
    <t>5304041109940001</t>
  </si>
  <si>
    <t>FRANSISKUS XAVERIUS SERAN</t>
  </si>
  <si>
    <t>HALILULIK</t>
  </si>
  <si>
    <t>UMAMOTA RT.001/001 KEL.LASAEN KEC.MALAKA BARAT KAB.MALAKA NTT</t>
  </si>
  <si>
    <t>5303061603990002</t>
  </si>
  <si>
    <t>MOSES LOPO</t>
  </si>
  <si>
    <t>5303030107900016</t>
  </si>
  <si>
    <t>OKTO AMTEME</t>
  </si>
  <si>
    <t>TALUIK</t>
  </si>
  <si>
    <t>OENOPU RT.003/001 KEL.OERINBESI KEC.BIBOKI TAN PAH KAB.TIMOR TENGAH UTARA NTT</t>
  </si>
  <si>
    <t>9101090412930001</t>
  </si>
  <si>
    <t>AGUSTINO DA CRUS</t>
  </si>
  <si>
    <t>1271190509970002</t>
  </si>
  <si>
    <t>MARTIN WILLY J SILITONGA</t>
  </si>
  <si>
    <t>DIVISI 9 ESTATE B</t>
  </si>
  <si>
    <t>JL.TRANS BIA ESTATE B RT.001/001 KEL.MANDEKMAN KEC.ULILIN KAB.MERAUKE PAPUA</t>
  </si>
  <si>
    <t>5310110303800002</t>
  </si>
  <si>
    <t>STANISLAUS IVEN</t>
  </si>
  <si>
    <t>CAOK RT.002/002 KEL.LOCE KEC.REOK KAB.MANGGARAI NTT</t>
  </si>
  <si>
    <t>3515140101850013</t>
  </si>
  <si>
    <t>SIMPELSIUS JEBARU</t>
  </si>
  <si>
    <t>JL.TRANS PT BIA ESTATE B RT.001/001 KEL.MANDEKMAN KEC.ULILIN KAB.MERAUKE PAPUA</t>
  </si>
  <si>
    <t>9101071811990001</t>
  </si>
  <si>
    <t>SAMUEL KEIJEI</t>
  </si>
  <si>
    <t>POO</t>
  </si>
  <si>
    <t>JL.ANGGREK RT.005/002 KEL.KARTINI KEC.JAGEBOB KAB.MERAUKE PAPUA</t>
  </si>
  <si>
    <t>0951084955</t>
  </si>
  <si>
    <t>SENIOR STAFF PAYROLL</t>
  </si>
  <si>
    <t>9101091612990001</t>
  </si>
  <si>
    <t>ALFRED MOGO SAMKAKAI</t>
  </si>
  <si>
    <t>KAMP YANGGANDUR RT.002/001 KEL.YANGGANDUR KEC.SOTA KAB.MERAUKE PAPUA</t>
  </si>
  <si>
    <t>9101050812940001</t>
  </si>
  <si>
    <t>RIYANTO</t>
  </si>
  <si>
    <t>PURWOREJO</t>
  </si>
  <si>
    <t>WANINGGAP KAY RT.011/003 KEL.WANINGGAP KAY KEC.SEMANGGA KAB.MERAUKE PAPUA</t>
  </si>
  <si>
    <t>9101100801970001</t>
  </si>
  <si>
    <t>RUHBADIANTO</t>
  </si>
  <si>
    <t>KAMPUNG BUPUL INDAH RT.002/001 KEL.BUPUL INDAH KEC.ELIGOBEL KAB.MERAUKE PAPUA</t>
  </si>
  <si>
    <t>5315091012851001</t>
  </si>
  <si>
    <t>ARDIANUS YANTO</t>
  </si>
  <si>
    <t>JALAN TRAS BIA MAIN CAMP ESTATE RT.003/003 KEL.SELIL KEC.ULILIN KAB.MERAUKE PAPUA</t>
  </si>
  <si>
    <t>9106111301920001</t>
  </si>
  <si>
    <t>YOHANES TURUT</t>
  </si>
  <si>
    <t>DALENG SAMPA</t>
  </si>
  <si>
    <t>DRIVER SEREP</t>
  </si>
  <si>
    <t>JUNADI</t>
  </si>
  <si>
    <t>BP-209200996B</t>
  </si>
  <si>
    <t>00/00EB/1121/1611</t>
  </si>
  <si>
    <t>2022, 05</t>
  </si>
  <si>
    <t>5101053012780005</t>
  </si>
  <si>
    <t>KOMANG PERI SUSANTA</t>
  </si>
  <si>
    <t>HUNDU</t>
  </si>
  <si>
    <t>MENEGA</t>
  </si>
  <si>
    <t>082144248384</t>
  </si>
  <si>
    <t>LINGK.PEMEDILAN DAUHWARU RT/000/000 KEL.DAUHWARU KEC.JEMBRANA KAB.JEMBRANA BALI</t>
  </si>
  <si>
    <t>5311180307990004</t>
  </si>
  <si>
    <t>JEFERSON PRAING</t>
  </si>
  <si>
    <t>WATUMBELAR</t>
  </si>
  <si>
    <t>082146254171</t>
  </si>
  <si>
    <t>WATUMBELAR RT.001/001 KEL.WATUMBELAR KEC.LEWA TIDAHU KAB SUMBA TIMUR NTT</t>
  </si>
  <si>
    <t>3214151010850004</t>
  </si>
  <si>
    <t>IWAN</t>
  </si>
  <si>
    <t>PURWAKARTA</t>
  </si>
  <si>
    <t>KP.CIPARIUK RT.018/005 KEL.TAJURSINDANG KEC.SUKATAN KAB.PURWAKARTA JAWA BARAT</t>
  </si>
  <si>
    <t>3327101502010049</t>
  </si>
  <si>
    <t>FEBI RUSTIONO</t>
  </si>
  <si>
    <t>PEMALANG</t>
  </si>
  <si>
    <t>DUSUN KEBON SARI RT.001/016 KEL.PETARUKAN KEC.PETARUKAN KAB.PEMALANG JAWA TENGAH</t>
  </si>
  <si>
    <t>5311111203970001</t>
  </si>
  <si>
    <t>ROY MARTHEN PANGGATA</t>
  </si>
  <si>
    <t>LATENA</t>
  </si>
  <si>
    <t>LAHIMBU RT.006/003 KEL.LATENA KEC.WULLA WAIJELU KAB.SUMBA TIMUR NTT</t>
  </si>
  <si>
    <t>5311181009000001</t>
  </si>
  <si>
    <t>PRENGKI NDAKU LARAK</t>
  </si>
  <si>
    <t>WATUMBELAR RT.006/003 KEL.WATUMBELAR KEC.LEWA TIDAHU KAB SUMBA TIMUR NTT</t>
  </si>
  <si>
    <t>5311102002840001</t>
  </si>
  <si>
    <t>FERDI DIKI PAHAMBANG</t>
  </si>
  <si>
    <t>TANAMANANG</t>
  </si>
  <si>
    <t>5318101006000002</t>
  </si>
  <si>
    <t>JUNIARTO LENDE</t>
  </si>
  <si>
    <t>KABUSU DANA</t>
  </si>
  <si>
    <t>KABUSU DANA RT.000/000 KEL.MATA LOMBU KEC.WEWEWA TENGAH KAB.SUMBA BARAT DAYA NTT</t>
  </si>
  <si>
    <t>6172052501000002</t>
  </si>
  <si>
    <t>EGEN SAPUTRA</t>
  </si>
  <si>
    <t>SINGKAWANG</t>
  </si>
  <si>
    <t>JL.RAYA SENDALU RT.044/007 KEL.SEDAU KEC.SINGKAWANG SELATAN KOTA SINGKAWANG JAWA BARAT</t>
  </si>
  <si>
    <t>5311180309960002</t>
  </si>
  <si>
    <t>IWAN PRAING</t>
  </si>
  <si>
    <t>5306081309950001</t>
  </si>
  <si>
    <t>FRANSISKUS XAVERIUS NAREK</t>
  </si>
  <si>
    <t>KENINGAU</t>
  </si>
  <si>
    <t>085246843953</t>
  </si>
  <si>
    <t>PAJINIAN RT,009/004 KEL.PAJINIAN KEC.ADONARA BARAT KAB.FLORES TIMUR NTT</t>
  </si>
  <si>
    <t>5303232811000001</t>
  </si>
  <si>
    <t>BERNADUS AMBONE</t>
  </si>
  <si>
    <t>MENA</t>
  </si>
  <si>
    <t>081239207332</t>
  </si>
  <si>
    <t>LALIAN RT.009/004 KEL.OEPUAH KEC.BIBOKI MOENLEU KAB.TIMOR TENGAH UTARA NTT</t>
  </si>
  <si>
    <t>5304222507840003</t>
  </si>
  <si>
    <t>YONATAN MANEK</t>
  </si>
  <si>
    <t>NUFUAK</t>
  </si>
  <si>
    <t>082144927645</t>
  </si>
  <si>
    <t>NUFUAK RT.016/006 KEL.FATUKBOT KEC.ATAMBUA SELATAN KAB.BELU NTT</t>
  </si>
  <si>
    <t>5304130910990001</t>
  </si>
  <si>
    <t>BASILIUS R.F. TASAIN</t>
  </si>
  <si>
    <t>LOOHUAK</t>
  </si>
  <si>
    <t>KAMPUNG SELIL KEL.003/001 KEC.ULILIN KAB.MERAUKE PAPUA</t>
  </si>
  <si>
    <t>9101092004010001</t>
  </si>
  <si>
    <t>NIHWAN PRAHSETYO</t>
  </si>
  <si>
    <t>082398884113</t>
  </si>
  <si>
    <t>KAMPUNG MANDEKMAN RT.005/002 KEL.MANDEKMAN KEC.ULILIN KAB.MERAUKE PAPUA</t>
  </si>
  <si>
    <t>5306080505790001</t>
  </si>
  <si>
    <t>KORNELIS YOSEP MASRIN</t>
  </si>
  <si>
    <t>081236995514</t>
  </si>
  <si>
    <t>KIMAKAMAK RT.005/003 KEL.KIMAKAMAK KEC.ADONARA BARAT KAB.FLORES TIMUR NTT</t>
  </si>
  <si>
    <t>5304172606000001</t>
  </si>
  <si>
    <t>FRIDOLINUS BAU</t>
  </si>
  <si>
    <t>FATULOU</t>
  </si>
  <si>
    <t>081240282957</t>
  </si>
  <si>
    <t>DUSUN FATULOU RT.001/001 KEL.MAKIR KEC.LAMAKNEN KAB.BELU NTT</t>
  </si>
  <si>
    <t>9101091512820001</t>
  </si>
  <si>
    <t>DANIEL LELIS</t>
  </si>
  <si>
    <t>9101091803760001</t>
  </si>
  <si>
    <t>MARKUS NGANTUNG</t>
  </si>
  <si>
    <t>5302202512800002</t>
  </si>
  <si>
    <t>KORNELIS NENOTEK</t>
  </si>
  <si>
    <t>O'OBIBI RT.012/002 KEL.O'OBIBI KEC.KOTOLIN KAB TIMOR TENGAH SELATAN NTT</t>
  </si>
  <si>
    <t>5302031508010001</t>
  </si>
  <si>
    <t>ARBEN BAUN</t>
  </si>
  <si>
    <t>TSM</t>
  </si>
  <si>
    <t>081339717756</t>
  </si>
  <si>
    <t>PUBASU RT.012/006 KEL.PUBASU KEC.TOBU KAB.TIMOR TENGAH SELATAN NTT</t>
  </si>
  <si>
    <t>5302031802780002</t>
  </si>
  <si>
    <t>EBEN LASFETO</t>
  </si>
  <si>
    <t>KUANFEU</t>
  </si>
  <si>
    <t>081238351772</t>
  </si>
  <si>
    <t>KAMPUNG SELIL RT.001/002 KEL.SELIL KEC.ULILIN KAB MERAUKE PAPUA</t>
  </si>
  <si>
    <t>5304032012890001</t>
  </si>
  <si>
    <t>ALBERTUS TES</t>
  </si>
  <si>
    <t>ASUEMAN</t>
  </si>
  <si>
    <t>082260535482</t>
  </si>
  <si>
    <t>ROPOLETE RT.004/003 KEL.FULUR KEC.LAMAKNEN KAB.BELU NTT</t>
  </si>
  <si>
    <t>9001010205810008</t>
  </si>
  <si>
    <t>OLANG KOGOYA</t>
  </si>
  <si>
    <t>WAMENA</t>
  </si>
  <si>
    <t>WANGOGOME</t>
  </si>
  <si>
    <t>JL.PETERNAKAN KELRIMBA JAYA RT.017/004 KEL.RIMBA JAYA KEC.MERAUKE KAB.MERAUKE PAPUA</t>
  </si>
  <si>
    <t>5302072007720001</t>
  </si>
  <si>
    <t>REHUEL TALELU</t>
  </si>
  <si>
    <t>OENAUTANI</t>
  </si>
  <si>
    <t>082145418106</t>
  </si>
  <si>
    <t>LAKAT RT.004/002 KEL.LAKAT KEC.KUATNANA KAB.TIMOR TENGAH SELATAN NTT</t>
  </si>
  <si>
    <t>WORKER</t>
  </si>
  <si>
    <t>9101011402970002</t>
  </si>
  <si>
    <t>ILHAM YAMIN</t>
  </si>
  <si>
    <t>TEKNIK</t>
  </si>
  <si>
    <t>082293279630</t>
  </si>
  <si>
    <t>ESTATE B.PTBIA</t>
  </si>
  <si>
    <t>536045958956000</t>
  </si>
  <si>
    <t>1401419746</t>
  </si>
  <si>
    <t>7408120311010001</t>
  </si>
  <si>
    <t>YOEL ARIFIN</t>
  </si>
  <si>
    <t>082393848440</t>
  </si>
  <si>
    <t>PKS 2 ESTATEB</t>
  </si>
  <si>
    <t>ASRAMA KODIM JL.RAYA MANDALA RT.005/005 KEL.MANDALA KEC.MERAUKE KAB.MERAUKE PAPUA</t>
  </si>
  <si>
    <t>655760239956000</t>
  </si>
  <si>
    <t>1397459781</t>
  </si>
  <si>
    <t>5307010409020001</t>
  </si>
  <si>
    <t>ROBERTO CARLOS NONG MEAK</t>
  </si>
  <si>
    <t>081240325239</t>
  </si>
  <si>
    <t>JL.KUPRIK RT.002/003 KEL.KELAPA LIMA KEC.MERAUKE KAB.MERAUKE PAPUA</t>
  </si>
  <si>
    <t>654478932956000</t>
  </si>
  <si>
    <t>5307020107860025</t>
  </si>
  <si>
    <t>YOHANES BEREKMANS KEDA</t>
  </si>
  <si>
    <t>TANALANGI</t>
  </si>
  <si>
    <t>082146518150</t>
  </si>
  <si>
    <t>JL.KELINCI II RT.004/003 KEL.KARANG INDAH KEC.MERAUKE KAB.MERAUKE PAPUA</t>
  </si>
  <si>
    <t>STAFF DIVISI</t>
  </si>
  <si>
    <t>9116054406990001</t>
  </si>
  <si>
    <t>FATMAWATI</t>
  </si>
  <si>
    <t>081247372437</t>
  </si>
  <si>
    <t>KAMP.SIPIAS RT.003.001 KEL.SIPIAS KEC.ELIGOBEL KAB.MERAUKE PAPUA</t>
  </si>
  <si>
    <t>9101062110930003</t>
  </si>
  <si>
    <t>IMRAN SETIAWAN SUHADA</t>
  </si>
  <si>
    <t>082292366436</t>
  </si>
  <si>
    <t>JALUR 2 RT.002/001 KEL.AMUN KAY KEC.TANAH MIRING KAB.MERAUKE PAPUA</t>
  </si>
  <si>
    <t>655639938956000</t>
  </si>
  <si>
    <t>Periode Juni 2022</t>
  </si>
  <si>
    <t>5310132610880003</t>
  </si>
  <si>
    <t>FLORIANUS NOMO</t>
  </si>
  <si>
    <t>JALAN ARAFURA RT.006/002 DESA BUTI KEC.MERAUKE KAB.MERAUKE PAPUA</t>
  </si>
  <si>
    <t>BP-1503020132B</t>
  </si>
  <si>
    <t>2022, 06</t>
  </si>
  <si>
    <t>아우딧/LA &amp; PHT</t>
  </si>
  <si>
    <t>KEBUTUHAN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</si>
</sst>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[$-421]dd\ mmmm\ yyyy;@"/>
    <numFmt numFmtId="167" formatCode="dd/mm/yyyy;@"/>
    <numFmt numFmtId="168" formatCode="000000000000000"/>
    <numFmt numFmtId="169" formatCode="_(&quot;Rp&quot;* #,##0_);_(&quot;Rp&quot;* \(#,##0\);_(&quot;Rp&quot;* &quot;-&quot;_);_(@_)"/>
    <numFmt numFmtId="170" formatCode="[$-409]d\-mmm\-yyyy;@"/>
    <numFmt numFmtId="171" formatCode="[$-409]d\-mmm\-yy;@"/>
    <numFmt numFmtId="172" formatCode="[$-409]dd\-mmm\-yy;@"/>
    <numFmt numFmtId="173" formatCode="[$-F800]dddd\,\ mmmm\ dd\,\ yyyy"/>
    <numFmt numFmtId="174" formatCode="_(* #,##0_);_(* \(#,##0\);_(* &quot;-&quot;??_);_(@_)"/>
    <numFmt numFmtId="175" formatCode="[$-13809]dd\ mmmm\ yyyy;@"/>
  </numFmts>
  <fonts count="6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sz val="14"/>
      <name val="Arial Narrow"/>
      <family val="2"/>
    </font>
    <font>
      <b/>
      <i/>
      <sz val="1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i/>
      <sz val="11"/>
      <name val="Arial Narrow"/>
      <family val="2"/>
    </font>
    <font>
      <sz val="14"/>
      <color theme="1"/>
      <name val="Arial Narrow"/>
      <family val="2"/>
    </font>
    <font>
      <sz val="12"/>
      <name val="Arial Narrow"/>
      <family val="2"/>
    </font>
    <font>
      <sz val="10"/>
      <name val="Andalus"/>
      <family val="1"/>
    </font>
    <font>
      <sz val="11"/>
      <color rgb="FF000000"/>
      <name val="Arial Narrow"/>
      <family val="2"/>
    </font>
    <font>
      <sz val="10"/>
      <name val="Times New Roman"/>
      <family val="1"/>
    </font>
    <font>
      <sz val="11"/>
      <color rgb="FF006100"/>
      <name val="Calibri"/>
      <family val="2"/>
      <charset val="1"/>
      <scheme val="minor"/>
    </font>
    <font>
      <sz val="11"/>
      <name val="Calibri"/>
      <family val="2"/>
    </font>
    <font>
      <b/>
      <sz val="10"/>
      <name val="Andalus"/>
      <family val="1"/>
    </font>
    <font>
      <b/>
      <sz val="11"/>
      <name val="Andalus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charset val="1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Calibri"/>
      <family val="2"/>
      <charset val="1"/>
      <scheme val="minor"/>
    </font>
    <font>
      <sz val="11"/>
      <color rgb="FFFF0000"/>
      <name val="Arial Narrow"/>
      <family val="2"/>
    </font>
    <font>
      <sz val="11"/>
      <name val="Andalus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name val="돋움"/>
      <family val="3"/>
      <charset val="129"/>
    </font>
    <font>
      <b/>
      <u/>
      <sz val="14"/>
      <color theme="1"/>
      <name val="Calibri Light"/>
      <family val="3"/>
      <charset val="129"/>
      <scheme val="major"/>
    </font>
    <font>
      <sz val="14"/>
      <name val="Calibri Light"/>
      <family val="3"/>
      <charset val="129"/>
      <scheme val="major"/>
    </font>
    <font>
      <sz val="11"/>
      <name val="Calibri Light"/>
      <family val="3"/>
      <charset val="129"/>
      <scheme val="major"/>
    </font>
    <font>
      <b/>
      <sz val="11"/>
      <name val="Calibri Light"/>
      <family val="1"/>
      <scheme val="major"/>
    </font>
    <font>
      <b/>
      <sz val="11"/>
      <name val="Calibri Light"/>
      <family val="3"/>
      <charset val="129"/>
      <scheme val="major"/>
    </font>
    <font>
      <sz val="11"/>
      <color rgb="FFFF0000"/>
      <name val="Calibri Light"/>
      <family val="3"/>
      <charset val="129"/>
      <scheme val="major"/>
    </font>
    <font>
      <sz val="11"/>
      <color theme="1"/>
      <name val="Calibri Light"/>
      <family val="3"/>
      <charset val="129"/>
      <scheme val="major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charset val="1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9AFC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2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0" borderId="0"/>
    <xf numFmtId="0" fontId="4" fillId="0" borderId="0"/>
    <xf numFmtId="0" fontId="21" fillId="6" borderId="0" applyNumberFormat="0" applyBorder="0" applyAlignment="0" applyProtection="0"/>
    <xf numFmtId="43" fontId="4" fillId="0" borderId="0" applyFont="0" applyFill="0" applyBorder="0" applyAlignment="0" applyProtection="0"/>
    <xf numFmtId="0" fontId="22" fillId="0" borderId="0">
      <alignment vertical="center"/>
    </xf>
    <xf numFmtId="41" fontId="4" fillId="0" borderId="0" applyFont="0" applyFill="0" applyBorder="0" applyAlignment="0" applyProtection="0"/>
    <xf numFmtId="0" fontId="48" fillId="0" borderId="0"/>
  </cellStyleXfs>
  <cellXfs count="864">
    <xf numFmtId="0" fontId="0" fillId="0" borderId="0" xfId="0"/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166" fontId="7" fillId="0" borderId="12" xfId="0" applyNumberFormat="1" applyFont="1" applyFill="1" applyBorder="1" applyAlignment="1">
      <alignment horizontal="left" vertical="center"/>
    </xf>
    <xf numFmtId="166" fontId="7" fillId="0" borderId="12" xfId="1" quotePrefix="1" applyNumberFormat="1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 vertical="center"/>
    </xf>
    <xf numFmtId="0" fontId="12" fillId="0" borderId="0" xfId="0" applyFont="1"/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/>
    </xf>
    <xf numFmtId="167" fontId="15" fillId="3" borderId="15" xfId="0" applyNumberFormat="1" applyFont="1" applyFill="1" applyBorder="1" applyAlignment="1">
      <alignment horizontal="center"/>
    </xf>
    <xf numFmtId="166" fontId="15" fillId="3" borderId="15" xfId="0" applyNumberFormat="1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/>
    </xf>
    <xf numFmtId="1" fontId="15" fillId="3" borderId="15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7" fillId="5" borderId="12" xfId="6" applyNumberFormat="1" applyFont="1" applyFill="1" applyBorder="1" applyAlignment="1">
      <alignment horizontal="center" vertical="center"/>
    </xf>
    <xf numFmtId="170" fontId="7" fillId="5" borderId="12" xfId="0" applyNumberFormat="1" applyFont="1" applyFill="1" applyBorder="1" applyAlignment="1">
      <alignment horizontal="center" vertical="center"/>
    </xf>
    <xf numFmtId="168" fontId="7" fillId="5" borderId="12" xfId="0" applyNumberFormat="1" applyFont="1" applyFill="1" applyBorder="1" applyAlignment="1">
      <alignment horizontal="center" vertical="center"/>
    </xf>
    <xf numFmtId="0" fontId="7" fillId="5" borderId="12" xfId="0" quotePrefix="1" applyNumberFormat="1" applyFont="1" applyFill="1" applyBorder="1" applyAlignment="1">
      <alignment horizontal="center" vertical="center"/>
    </xf>
    <xf numFmtId="0" fontId="7" fillId="5" borderId="12" xfId="0" quotePrefix="1" applyFont="1" applyFill="1" applyBorder="1" applyAlignment="1">
      <alignment horizontal="center" vertical="center"/>
    </xf>
    <xf numFmtId="0" fontId="7" fillId="5" borderId="12" xfId="5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66" fontId="11" fillId="0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vertical="center"/>
    </xf>
    <xf numFmtId="0" fontId="19" fillId="5" borderId="12" xfId="0" quotePrefix="1" applyFont="1" applyFill="1" applyBorder="1" applyAlignment="1">
      <alignment horizontal="center" vertical="center"/>
    </xf>
    <xf numFmtId="166" fontId="7" fillId="5" borderId="12" xfId="1" quotePrefix="1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12" xfId="0" applyFont="1" applyFill="1" applyBorder="1" applyAlignment="1">
      <alignment horizontal="center" vertical="center"/>
    </xf>
    <xf numFmtId="166" fontId="7" fillId="5" borderId="12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7" fillId="0" borderId="22" xfId="1" quotePrefix="1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5" borderId="12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5" borderId="12" xfId="1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1" fontId="7" fillId="5" borderId="12" xfId="0" quotePrefix="1" applyNumberFormat="1" applyFont="1" applyFill="1" applyBorder="1" applyAlignment="1">
      <alignment horizontal="left" vertical="center"/>
    </xf>
    <xf numFmtId="0" fontId="11" fillId="5" borderId="12" xfId="5" applyNumberFormat="1" applyFont="1" applyFill="1" applyBorder="1" applyAlignment="1">
      <alignment horizontal="center" vertical="center"/>
    </xf>
    <xf numFmtId="166" fontId="7" fillId="5" borderId="12" xfId="5" quotePrefix="1" applyNumberFormat="1" applyFont="1" applyFill="1" applyBorder="1" applyAlignment="1">
      <alignment horizontal="center" vertical="center"/>
    </xf>
    <xf numFmtId="0" fontId="7" fillId="5" borderId="12" xfId="6" applyNumberFormat="1" applyFont="1" applyFill="1" applyBorder="1" applyAlignment="1">
      <alignment vertical="center"/>
    </xf>
    <xf numFmtId="0" fontId="11" fillId="5" borderId="12" xfId="0" quotePrefix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166" fontId="7" fillId="5" borderId="22" xfId="0" applyNumberFormat="1" applyFont="1" applyFill="1" applyBorder="1" applyAlignment="1">
      <alignment horizontal="center" vertical="center"/>
    </xf>
    <xf numFmtId="166" fontId="7" fillId="5" borderId="22" xfId="1" quotePrefix="1" applyNumberFormat="1" applyFont="1" applyFill="1" applyBorder="1" applyAlignment="1">
      <alignment horizontal="center" vertical="center"/>
    </xf>
    <xf numFmtId="0" fontId="11" fillId="5" borderId="12" xfId="0" quotePrefix="1" applyFont="1" applyFill="1" applyBorder="1" applyAlignment="1">
      <alignment vertical="center"/>
    </xf>
    <xf numFmtId="0" fontId="11" fillId="5" borderId="12" xfId="0" quotePrefix="1" applyFont="1" applyFill="1" applyBorder="1" applyAlignment="1">
      <alignment horizontal="center"/>
    </xf>
    <xf numFmtId="166" fontId="7" fillId="5" borderId="12" xfId="0" applyNumberFormat="1" applyFont="1" applyFill="1" applyBorder="1" applyAlignment="1">
      <alignment horizontal="right" vertical="center"/>
    </xf>
    <xf numFmtId="166" fontId="11" fillId="5" borderId="12" xfId="0" applyNumberFormat="1" applyFont="1" applyFill="1" applyBorder="1" applyAlignment="1">
      <alignment horizontal="right" vertical="center"/>
    </xf>
    <xf numFmtId="171" fontId="7" fillId="5" borderId="12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12" xfId="6" applyNumberFormat="1" applyFont="1" applyFill="1" applyBorder="1" applyAlignment="1">
      <alignment horizontal="center" vertical="center"/>
    </xf>
    <xf numFmtId="1" fontId="7" fillId="0" borderId="12" xfId="0" quotePrefix="1" applyNumberFormat="1" applyFont="1" applyFill="1" applyBorder="1" applyAlignment="1">
      <alignment horizontal="left" vertical="center"/>
    </xf>
    <xf numFmtId="0" fontId="7" fillId="0" borderId="12" xfId="6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11" fillId="0" borderId="12" xfId="0" quotePrefix="1" applyFont="1" applyFill="1" applyBorder="1" applyAlignment="1">
      <alignment horizontal="center" vertical="center"/>
    </xf>
    <xf numFmtId="166" fontId="11" fillId="0" borderId="12" xfId="0" applyNumberFormat="1" applyFont="1" applyFill="1" applyBorder="1" applyAlignment="1">
      <alignment horizontal="right" vertical="center"/>
    </xf>
    <xf numFmtId="166" fontId="11" fillId="0" borderId="22" xfId="0" applyNumberFormat="1" applyFont="1" applyFill="1" applyBorder="1" applyAlignment="1">
      <alignment horizontal="right" vertical="center"/>
    </xf>
    <xf numFmtId="15" fontId="11" fillId="0" borderId="12" xfId="0" applyNumberFormat="1" applyFont="1" applyFill="1" applyBorder="1" applyAlignment="1">
      <alignment horizontal="center" vertical="center"/>
    </xf>
    <xf numFmtId="15" fontId="11" fillId="0" borderId="12" xfId="0" applyNumberFormat="1" applyFont="1" applyFill="1" applyBorder="1" applyAlignment="1">
      <alignment horizontal="right" vertical="center"/>
    </xf>
    <xf numFmtId="171" fontId="7" fillId="0" borderId="12" xfId="6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/>
    </xf>
    <xf numFmtId="0" fontId="0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27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0" xfId="0" applyFont="1" applyFill="1" applyAlignment="1">
      <alignment vertical="center"/>
    </xf>
    <xf numFmtId="166" fontId="27" fillId="0" borderId="12" xfId="1" quotePrefix="1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166" fontId="29" fillId="0" borderId="12" xfId="0" applyNumberFormat="1" applyFont="1" applyFill="1" applyBorder="1" applyAlignment="1">
      <alignment horizontal="center" vertical="center"/>
    </xf>
    <xf numFmtId="0" fontId="27" fillId="5" borderId="0" xfId="0" applyFont="1" applyFill="1"/>
    <xf numFmtId="0" fontId="29" fillId="5" borderId="0" xfId="0" applyFont="1" applyFill="1"/>
    <xf numFmtId="0" fontId="27" fillId="0" borderId="12" xfId="0" quotePrefix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0" fontId="29" fillId="0" borderId="12" xfId="0" applyFont="1" applyFill="1" applyBorder="1" applyAlignment="1">
      <alignment horizontal="right" vertical="center"/>
    </xf>
    <xf numFmtId="166" fontId="29" fillId="0" borderId="12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0" borderId="30" xfId="0" applyFont="1" applyFill="1" applyBorder="1" applyAlignment="1">
      <alignment vertical="center"/>
    </xf>
    <xf numFmtId="0" fontId="11" fillId="0" borderId="30" xfId="0" quotePrefix="1" applyFont="1" applyFill="1" applyBorder="1" applyAlignment="1">
      <alignment horizontal="center" vertical="center"/>
    </xf>
    <xf numFmtId="166" fontId="7" fillId="0" borderId="30" xfId="1" quotePrefix="1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/>
    </xf>
    <xf numFmtId="166" fontId="11" fillId="0" borderId="3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0" fillId="2" borderId="9" xfId="1" applyNumberFormat="1" applyFont="1" applyFill="1" applyBorder="1" applyAlignment="1">
      <alignment horizontal="center" vertical="center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2" borderId="28" xfId="1" applyNumberFormat="1" applyFont="1" applyFill="1" applyBorder="1" applyAlignment="1">
      <alignment horizontal="center" vertical="center" wrapText="1"/>
    </xf>
    <xf numFmtId="166" fontId="10" fillId="2" borderId="9" xfId="1" applyNumberFormat="1" applyFont="1" applyFill="1" applyBorder="1" applyAlignment="1">
      <alignment horizontal="center" vertical="center"/>
    </xf>
    <xf numFmtId="0" fontId="10" fillId="2" borderId="9" xfId="1" applyNumberFormat="1" applyFont="1" applyFill="1" applyBorder="1" applyAlignment="1">
      <alignment horizontal="center" vertical="center" wrapText="1"/>
    </xf>
    <xf numFmtId="1" fontId="10" fillId="2" borderId="9" xfId="1" applyNumberFormat="1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/>
    </xf>
    <xf numFmtId="0" fontId="10" fillId="7" borderId="35" xfId="0" applyNumberFormat="1" applyFont="1" applyFill="1" applyBorder="1" applyAlignment="1">
      <alignment vertical="center"/>
    </xf>
    <xf numFmtId="0" fontId="10" fillId="7" borderId="35" xfId="0" quotePrefix="1" applyNumberFormat="1" applyFont="1" applyFill="1" applyBorder="1" applyAlignment="1">
      <alignment vertical="center"/>
    </xf>
    <xf numFmtId="0" fontId="10" fillId="7" borderId="35" xfId="0" quotePrefix="1" applyNumberFormat="1" applyFont="1" applyFill="1" applyBorder="1" applyAlignment="1">
      <alignment horizontal="center" vertical="center"/>
    </xf>
    <xf numFmtId="0" fontId="10" fillId="7" borderId="29" xfId="0" quotePrefix="1" applyNumberFormat="1" applyFont="1" applyFill="1" applyBorder="1" applyAlignment="1">
      <alignment horizontal="left" vertical="center"/>
    </xf>
    <xf numFmtId="0" fontId="10" fillId="7" borderId="12" xfId="6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/>
    </xf>
    <xf numFmtId="0" fontId="10" fillId="7" borderId="12" xfId="0" applyFont="1" applyFill="1" applyBorder="1" applyAlignment="1">
      <alignment horizontal="right" vertical="center"/>
    </xf>
    <xf numFmtId="0" fontId="10" fillId="7" borderId="12" xfId="14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10" fillId="7" borderId="35" xfId="0" applyNumberFormat="1" applyFont="1" applyFill="1" applyBorder="1" applyAlignment="1">
      <alignment horizontal="center" vertical="center"/>
    </xf>
    <xf numFmtId="0" fontId="10" fillId="7" borderId="29" xfId="0" applyNumberFormat="1" applyFont="1" applyFill="1" applyBorder="1" applyAlignment="1">
      <alignment horizontal="left" vertical="center"/>
    </xf>
    <xf numFmtId="0" fontId="11" fillId="5" borderId="37" xfId="0" quotePrefix="1" applyFont="1" applyFill="1" applyBorder="1" applyAlignment="1">
      <alignment horizontal="center"/>
    </xf>
    <xf numFmtId="0" fontId="19" fillId="5" borderId="37" xfId="0" quotePrefix="1" applyNumberFormat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0" fillId="7" borderId="34" xfId="0" applyNumberFormat="1" applyFont="1" applyFill="1" applyBorder="1" applyAlignment="1">
      <alignment vertical="center"/>
    </xf>
    <xf numFmtId="0" fontId="10" fillId="7" borderId="38" xfId="0" applyNumberFormat="1" applyFont="1" applyFill="1" applyBorder="1" applyAlignment="1">
      <alignment vertical="center"/>
    </xf>
    <xf numFmtId="0" fontId="10" fillId="7" borderId="29" xfId="0" applyNumberFormat="1" applyFont="1" applyFill="1" applyBorder="1" applyAlignment="1">
      <alignment horizontal="center" vertical="center"/>
    </xf>
    <xf numFmtId="0" fontId="10" fillId="7" borderId="22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vertical="center"/>
    </xf>
    <xf numFmtId="0" fontId="10" fillId="7" borderId="22" xfId="0" applyFont="1" applyFill="1" applyBorder="1" applyAlignment="1">
      <alignment horizontal="right" vertical="center"/>
    </xf>
    <xf numFmtId="0" fontId="10" fillId="7" borderId="22" xfId="14" applyFont="1" applyFill="1" applyBorder="1" applyAlignment="1">
      <alignment horizontal="right" vertical="center"/>
    </xf>
    <xf numFmtId="0" fontId="10" fillId="7" borderId="12" xfId="0" applyNumberFormat="1" applyFont="1" applyFill="1" applyBorder="1" applyAlignment="1">
      <alignment horizontal="center" vertical="center"/>
    </xf>
    <xf numFmtId="0" fontId="10" fillId="7" borderId="12" xfId="6" applyNumberFormat="1" applyFont="1" applyFill="1" applyBorder="1" applyAlignment="1">
      <alignment vertical="center"/>
    </xf>
    <xf numFmtId="0" fontId="10" fillId="7" borderId="12" xfId="6" applyNumberFormat="1" applyFont="1" applyFill="1" applyBorder="1" applyAlignment="1">
      <alignment horizontal="right" vertical="center"/>
    </xf>
    <xf numFmtId="0" fontId="10" fillId="7" borderId="12" xfId="14" applyFont="1" applyFill="1" applyBorder="1" applyAlignment="1">
      <alignment horizontal="right" vertical="center"/>
    </xf>
    <xf numFmtId="166" fontId="11" fillId="0" borderId="2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66" fontId="11" fillId="0" borderId="30" xfId="0" applyNumberFormat="1" applyFont="1" applyFill="1" applyBorder="1" applyAlignment="1">
      <alignment horizontal="center" vertical="center"/>
    </xf>
    <xf numFmtId="0" fontId="10" fillId="7" borderId="34" xfId="0" applyNumberFormat="1" applyFont="1" applyFill="1" applyBorder="1" applyAlignment="1">
      <alignment horizontal="center" vertical="center"/>
    </xf>
    <xf numFmtId="0" fontId="10" fillId="7" borderId="29" xfId="6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1" fillId="0" borderId="22" xfId="0" quotePrefix="1" applyFont="1" applyFill="1" applyBorder="1" applyAlignment="1">
      <alignment horizontal="center" vertical="center"/>
    </xf>
    <xf numFmtId="0" fontId="10" fillId="8" borderId="34" xfId="0" applyNumberFormat="1" applyFont="1" applyFill="1" applyBorder="1" applyAlignment="1">
      <alignment vertical="center"/>
    </xf>
    <xf numFmtId="0" fontId="10" fillId="8" borderId="35" xfId="0" applyNumberFormat="1" applyFont="1" applyFill="1" applyBorder="1" applyAlignment="1">
      <alignment vertical="center"/>
    </xf>
    <xf numFmtId="0" fontId="10" fillId="8" borderId="35" xfId="0" applyNumberFormat="1" applyFont="1" applyFill="1" applyBorder="1" applyAlignment="1">
      <alignment horizontal="center" vertical="center"/>
    </xf>
    <xf numFmtId="0" fontId="10" fillId="8" borderId="29" xfId="0" applyNumberFormat="1" applyFont="1" applyFill="1" applyBorder="1" applyAlignment="1">
      <alignment horizontal="center" vertical="center"/>
    </xf>
    <xf numFmtId="0" fontId="10" fillId="8" borderId="12" xfId="0" applyNumberFormat="1" applyFont="1" applyFill="1" applyBorder="1" applyAlignment="1">
      <alignment horizontal="center" vertical="center"/>
    </xf>
    <xf numFmtId="170" fontId="10" fillId="8" borderId="12" xfId="0" applyNumberFormat="1" applyFont="1" applyFill="1" applyBorder="1" applyAlignment="1">
      <alignment horizontal="center" vertical="center"/>
    </xf>
    <xf numFmtId="166" fontId="10" fillId="8" borderId="12" xfId="5" applyNumberFormat="1" applyFont="1" applyFill="1" applyBorder="1" applyAlignment="1">
      <alignment horizontal="center" vertical="center"/>
    </xf>
    <xf numFmtId="0" fontId="10" fillId="8" borderId="12" xfId="6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2" xfId="6" applyNumberFormat="1" applyFont="1" applyFill="1" applyBorder="1" applyAlignment="1">
      <alignment vertical="center" wrapText="1"/>
    </xf>
    <xf numFmtId="172" fontId="10" fillId="8" borderId="12" xfId="0" applyNumberFormat="1" applyFont="1" applyFill="1" applyBorder="1" applyAlignment="1">
      <alignment horizontal="right" vertical="center"/>
    </xf>
    <xf numFmtId="0" fontId="10" fillId="8" borderId="12" xfId="1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166" fontId="7" fillId="5" borderId="20" xfId="0" applyNumberFormat="1" applyFont="1" applyFill="1" applyBorder="1" applyAlignment="1">
      <alignment horizontal="center" vertical="center"/>
    </xf>
    <xf numFmtId="166" fontId="7" fillId="5" borderId="20" xfId="0" applyNumberFormat="1" applyFont="1" applyFill="1" applyBorder="1" applyAlignment="1">
      <alignment horizontal="right" vertical="center"/>
    </xf>
    <xf numFmtId="0" fontId="7" fillId="5" borderId="20" xfId="0" quotePrefix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vertical="center"/>
    </xf>
    <xf numFmtId="0" fontId="7" fillId="5" borderId="12" xfId="0" quotePrefix="1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0" xfId="0" quotePrefix="1" applyFont="1" applyFill="1" applyBorder="1" applyAlignment="1">
      <alignment horizontal="center" vertical="center"/>
    </xf>
    <xf numFmtId="166" fontId="7" fillId="0" borderId="20" xfId="1" quotePrefix="1" applyNumberFormat="1" applyFont="1" applyFill="1" applyBorder="1" applyAlignment="1">
      <alignment horizontal="center" vertical="center"/>
    </xf>
    <xf numFmtId="0" fontId="11" fillId="5" borderId="0" xfId="0" applyNumberFormat="1" applyFont="1" applyFill="1" applyAlignment="1">
      <alignment horizontal="center"/>
    </xf>
    <xf numFmtId="0" fontId="19" fillId="5" borderId="22" xfId="0" quotePrefix="1" applyFont="1" applyFill="1" applyBorder="1" applyAlignment="1">
      <alignment horizontal="center" vertical="center"/>
    </xf>
    <xf numFmtId="168" fontId="7" fillId="5" borderId="34" xfId="0" applyNumberFormat="1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/>
    </xf>
    <xf numFmtId="0" fontId="11" fillId="5" borderId="42" xfId="0" quotePrefix="1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3" xfId="0" quotePrefix="1" applyFont="1" applyFill="1" applyBorder="1" applyAlignment="1">
      <alignment horizontal="center"/>
    </xf>
    <xf numFmtId="0" fontId="19" fillId="5" borderId="13" xfId="0" quotePrefix="1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left" vertical="center"/>
    </xf>
    <xf numFmtId="166" fontId="7" fillId="5" borderId="22" xfId="0" applyNumberFormat="1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0" xfId="0" quotePrefix="1" applyNumberFormat="1" applyFont="1" applyFill="1" applyBorder="1" applyAlignment="1">
      <alignment horizontal="center" vertical="center"/>
    </xf>
    <xf numFmtId="0" fontId="7" fillId="5" borderId="20" xfId="5" applyNumberFormat="1" applyFont="1" applyFill="1" applyBorder="1" applyAlignment="1">
      <alignment horizontal="center" vertical="center"/>
    </xf>
    <xf numFmtId="0" fontId="11" fillId="5" borderId="20" xfId="5" applyNumberFormat="1" applyFont="1" applyFill="1" applyBorder="1" applyAlignment="1">
      <alignment horizontal="center" vertical="center"/>
    </xf>
    <xf numFmtId="0" fontId="7" fillId="5" borderId="20" xfId="6" applyNumberFormat="1" applyFont="1" applyFill="1" applyBorder="1" applyAlignment="1">
      <alignment horizontal="center" vertical="center"/>
    </xf>
    <xf numFmtId="0" fontId="7" fillId="5" borderId="20" xfId="6" applyNumberFormat="1" applyFont="1" applyFill="1" applyBorder="1" applyAlignment="1">
      <alignment vertical="center"/>
    </xf>
    <xf numFmtId="0" fontId="7" fillId="5" borderId="20" xfId="1" applyNumberFormat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0" xfId="5" applyNumberFormat="1" applyFont="1" applyFill="1" applyBorder="1" applyAlignment="1">
      <alignment horizontal="center" vertical="center"/>
    </xf>
    <xf numFmtId="0" fontId="7" fillId="5" borderId="30" xfId="0" quotePrefix="1" applyNumberFormat="1" applyFont="1" applyFill="1" applyBorder="1" applyAlignment="1">
      <alignment horizontal="center" vertical="center"/>
    </xf>
    <xf numFmtId="1" fontId="7" fillId="5" borderId="30" xfId="0" quotePrefix="1" applyNumberFormat="1" applyFont="1" applyFill="1" applyBorder="1" applyAlignment="1">
      <alignment horizontal="left" vertical="center"/>
    </xf>
    <xf numFmtId="0" fontId="11" fillId="5" borderId="30" xfId="5" applyNumberFormat="1" applyFont="1" applyFill="1" applyBorder="1" applyAlignment="1">
      <alignment horizontal="center" vertical="center"/>
    </xf>
    <xf numFmtId="166" fontId="7" fillId="5" borderId="30" xfId="5" quotePrefix="1" applyNumberFormat="1" applyFont="1" applyFill="1" applyBorder="1" applyAlignment="1">
      <alignment horizontal="center" vertical="center"/>
    </xf>
    <xf numFmtId="0" fontId="7" fillId="5" borderId="30" xfId="6" applyNumberFormat="1" applyFont="1" applyFill="1" applyBorder="1" applyAlignment="1">
      <alignment horizontal="center" vertical="center"/>
    </xf>
    <xf numFmtId="0" fontId="7" fillId="5" borderId="30" xfId="6" applyNumberFormat="1" applyFont="1" applyFill="1" applyBorder="1" applyAlignment="1">
      <alignment vertical="center"/>
    </xf>
    <xf numFmtId="171" fontId="7" fillId="5" borderId="30" xfId="0" applyNumberFormat="1" applyFont="1" applyFill="1" applyBorder="1" applyAlignment="1">
      <alignment horizontal="right" vertical="center"/>
    </xf>
    <xf numFmtId="0" fontId="7" fillId="5" borderId="30" xfId="0" applyNumberFormat="1" applyFont="1" applyFill="1" applyBorder="1" applyAlignment="1">
      <alignment horizontal="center" vertical="center"/>
    </xf>
    <xf numFmtId="0" fontId="7" fillId="5" borderId="30" xfId="0" quotePrefix="1" applyFont="1" applyFill="1" applyBorder="1" applyAlignment="1">
      <alignment horizontal="center" vertical="center"/>
    </xf>
    <xf numFmtId="0" fontId="7" fillId="5" borderId="30" xfId="1" applyNumberFormat="1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20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166" fontId="15" fillId="3" borderId="15" xfId="0" applyNumberFormat="1" applyFont="1" applyFill="1" applyBorder="1" applyAlignment="1">
      <alignment horizontal="right" vertical="center"/>
    </xf>
    <xf numFmtId="0" fontId="15" fillId="3" borderId="16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166" fontId="15" fillId="3" borderId="0" xfId="0" applyNumberFormat="1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/>
    </xf>
    <xf numFmtId="166" fontId="15" fillId="3" borderId="0" xfId="0" applyNumberFormat="1" applyFont="1" applyFill="1" applyBorder="1" applyAlignment="1">
      <alignment horizontal="right" vertical="center"/>
    </xf>
    <xf numFmtId="1" fontId="15" fillId="3" borderId="0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34" xfId="0" quotePrefix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 vertical="center"/>
    </xf>
    <xf numFmtId="166" fontId="11" fillId="5" borderId="22" xfId="0" applyNumberFormat="1" applyFont="1" applyFill="1" applyBorder="1" applyAlignment="1">
      <alignment horizontal="right" vertical="center"/>
    </xf>
    <xf numFmtId="0" fontId="11" fillId="5" borderId="30" xfId="0" applyFont="1" applyFill="1" applyBorder="1" applyAlignment="1">
      <alignment horizontal="center" vertical="center"/>
    </xf>
    <xf numFmtId="166" fontId="7" fillId="5" borderId="30" xfId="1" quotePrefix="1" applyNumberFormat="1" applyFont="1" applyFill="1" applyBorder="1" applyAlignment="1">
      <alignment horizontal="center" vertical="center"/>
    </xf>
    <xf numFmtId="166" fontId="7" fillId="5" borderId="12" xfId="0" applyNumberFormat="1" applyFont="1" applyFill="1" applyBorder="1" applyAlignment="1">
      <alignment horizontal="left" vertical="center"/>
    </xf>
    <xf numFmtId="0" fontId="31" fillId="5" borderId="12" xfId="0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0" fontId="7" fillId="5" borderId="35" xfId="0" quotePrefix="1" applyFont="1" applyFill="1" applyBorder="1" applyAlignment="1">
      <alignment horizontal="center" vertical="center"/>
    </xf>
    <xf numFmtId="0" fontId="27" fillId="5" borderId="12" xfId="0" applyNumberFormat="1" applyFont="1" applyFill="1" applyBorder="1" applyAlignment="1">
      <alignment horizontal="center" vertical="center"/>
    </xf>
    <xf numFmtId="0" fontId="7" fillId="5" borderId="22" xfId="1" applyNumberFormat="1" applyFont="1" applyFill="1" applyBorder="1" applyAlignment="1">
      <alignment horizontal="center" vertical="center"/>
    </xf>
    <xf numFmtId="0" fontId="7" fillId="5" borderId="20" xfId="0" quotePrefix="1" applyFont="1" applyFill="1" applyBorder="1" applyAlignment="1">
      <alignment vertical="center"/>
    </xf>
    <xf numFmtId="0" fontId="7" fillId="5" borderId="12" xfId="0" quotePrefix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166" fontId="7" fillId="5" borderId="20" xfId="1" quotePrefix="1" applyNumberFormat="1" applyFont="1" applyFill="1" applyBorder="1" applyAlignment="1">
      <alignment horizontal="center" vertical="center"/>
    </xf>
    <xf numFmtId="0" fontId="27" fillId="5" borderId="12" xfId="5" applyNumberFormat="1" applyFont="1" applyFill="1" applyBorder="1" applyAlignment="1">
      <alignment horizontal="center" vertical="center"/>
    </xf>
    <xf numFmtId="166" fontId="27" fillId="5" borderId="12" xfId="5" quotePrefix="1" applyNumberFormat="1" applyFont="1" applyFill="1" applyBorder="1" applyAlignment="1">
      <alignment horizontal="center" vertical="center"/>
    </xf>
    <xf numFmtId="0" fontId="27" fillId="5" borderId="12" xfId="6" applyNumberFormat="1" applyFont="1" applyFill="1" applyBorder="1" applyAlignment="1">
      <alignment horizontal="center" vertical="center"/>
    </xf>
    <xf numFmtId="0" fontId="27" fillId="5" borderId="12" xfId="1" applyNumberFormat="1" applyFont="1" applyFill="1" applyBorder="1" applyAlignment="1">
      <alignment horizontal="center" vertical="center"/>
    </xf>
    <xf numFmtId="0" fontId="27" fillId="5" borderId="12" xfId="0" quotePrefix="1" applyFont="1" applyFill="1" applyBorder="1" applyAlignment="1">
      <alignment vertical="center"/>
    </xf>
    <xf numFmtId="166" fontId="7" fillId="5" borderId="20" xfId="5" quotePrefix="1" applyNumberFormat="1" applyFont="1" applyFill="1" applyBorder="1" applyAlignment="1">
      <alignment horizontal="center" vertical="center"/>
    </xf>
    <xf numFmtId="166" fontId="19" fillId="5" borderId="12" xfId="0" applyNumberFormat="1" applyFont="1" applyFill="1" applyBorder="1" applyAlignment="1">
      <alignment horizontal="right" vertical="center"/>
    </xf>
    <xf numFmtId="15" fontId="11" fillId="5" borderId="12" xfId="0" applyNumberFormat="1" applyFont="1" applyFill="1" applyBorder="1" applyAlignment="1">
      <alignment horizontal="left" vertical="center"/>
    </xf>
    <xf numFmtId="0" fontId="7" fillId="5" borderId="12" xfId="6" quotePrefix="1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9" fontId="11" fillId="5" borderId="12" xfId="0" quotePrefix="1" applyNumberFormat="1" applyFont="1" applyFill="1" applyBorder="1" applyAlignment="1">
      <alignment horizontal="center" vertical="center"/>
    </xf>
    <xf numFmtId="49" fontId="11" fillId="5" borderId="12" xfId="0" applyNumberFormat="1" applyFont="1" applyFill="1" applyBorder="1" applyAlignment="1">
      <alignment horizontal="center" vertical="center"/>
    </xf>
    <xf numFmtId="0" fontId="19" fillId="5" borderId="12" xfId="22" applyFont="1" applyFill="1" applyBorder="1">
      <alignment vertical="center"/>
    </xf>
    <xf numFmtId="0" fontId="11" fillId="5" borderId="12" xfId="0" applyFont="1" applyFill="1" applyBorder="1" applyAlignment="1">
      <alignment horizontal="left"/>
    </xf>
    <xf numFmtId="0" fontId="27" fillId="5" borderId="12" xfId="6" quotePrefix="1" applyNumberFormat="1" applyFont="1" applyFill="1" applyBorder="1" applyAlignment="1">
      <alignment horizontal="center" vertical="center"/>
    </xf>
    <xf numFmtId="175" fontId="19" fillId="5" borderId="12" xfId="0" applyNumberFormat="1" applyFont="1" applyFill="1" applyBorder="1" applyAlignment="1">
      <alignment horizontal="right" vertical="center"/>
    </xf>
    <xf numFmtId="15" fontId="7" fillId="5" borderId="12" xfId="0" applyNumberFormat="1" applyFont="1" applyFill="1" applyBorder="1" applyAlignment="1">
      <alignment horizontal="left" vertical="center"/>
    </xf>
    <xf numFmtId="0" fontId="11" fillId="5" borderId="12" xfId="0" quotePrefix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/>
    </xf>
    <xf numFmtId="15" fontId="11" fillId="0" borderId="12" xfId="0" applyNumberFormat="1" applyFont="1" applyFill="1" applyBorder="1" applyAlignment="1">
      <alignment horizontal="left" vertical="center"/>
    </xf>
    <xf numFmtId="166" fontId="7" fillId="5" borderId="12" xfId="0" quotePrefix="1" applyNumberFormat="1" applyFont="1" applyFill="1" applyBorder="1" applyAlignment="1">
      <alignment horizontal="right" vertical="center"/>
    </xf>
    <xf numFmtId="0" fontId="11" fillId="5" borderId="22" xfId="0" quotePrefix="1" applyFont="1" applyFill="1" applyBorder="1" applyAlignment="1">
      <alignment horizontal="center" vertical="center"/>
    </xf>
    <xf numFmtId="0" fontId="7" fillId="5" borderId="22" xfId="0" quotePrefix="1" applyFont="1" applyFill="1" applyBorder="1" applyAlignment="1">
      <alignment horizontal="center" vertical="center"/>
    </xf>
    <xf numFmtId="166" fontId="19" fillId="5" borderId="22" xfId="0" applyNumberFormat="1" applyFont="1" applyFill="1" applyBorder="1" applyAlignment="1">
      <alignment horizontal="right" vertical="center"/>
    </xf>
    <xf numFmtId="0" fontId="7" fillId="5" borderId="22" xfId="0" applyNumberFormat="1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left" vertical="center"/>
    </xf>
    <xf numFmtId="0" fontId="7" fillId="5" borderId="12" xfId="22" applyFont="1" applyFill="1" applyBorder="1">
      <alignment vertical="center"/>
    </xf>
    <xf numFmtId="15" fontId="11" fillId="5" borderId="12" xfId="0" quotePrefix="1" applyNumberFormat="1" applyFont="1" applyFill="1" applyBorder="1" applyAlignment="1">
      <alignment horizontal="left" vertical="center"/>
    </xf>
    <xf numFmtId="0" fontId="11" fillId="5" borderId="34" xfId="0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 vertical="center"/>
    </xf>
    <xf numFmtId="168" fontId="7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vertical="center"/>
    </xf>
    <xf numFmtId="0" fontId="10" fillId="7" borderId="34" xfId="6" applyNumberFormat="1" applyFont="1" applyFill="1" applyBorder="1" applyAlignment="1">
      <alignment vertical="center"/>
    </xf>
    <xf numFmtId="0" fontId="11" fillId="5" borderId="4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68" fontId="7" fillId="5" borderId="4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vertical="center"/>
    </xf>
    <xf numFmtId="0" fontId="11" fillId="5" borderId="43" xfId="0" quotePrefix="1" applyFont="1" applyFill="1" applyBorder="1" applyAlignment="1">
      <alignment horizontal="center"/>
    </xf>
    <xf numFmtId="0" fontId="7" fillId="5" borderId="31" xfId="0" applyFont="1" applyFill="1" applyBorder="1" applyAlignment="1">
      <alignment vertical="center"/>
    </xf>
    <xf numFmtId="168" fontId="7" fillId="5" borderId="34" xfId="0" quotePrefix="1" applyNumberFormat="1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/>
    </xf>
    <xf numFmtId="0" fontId="29" fillId="5" borderId="12" xfId="0" applyFont="1" applyFill="1" applyBorder="1" applyAlignment="1">
      <alignment horizontal="center"/>
    </xf>
    <xf numFmtId="0" fontId="10" fillId="7" borderId="38" xfId="0" applyNumberFormat="1" applyFont="1" applyFill="1" applyBorder="1" applyAlignment="1">
      <alignment horizontal="center" vertical="center"/>
    </xf>
    <xf numFmtId="0" fontId="27" fillId="5" borderId="12" xfId="0" quotePrefix="1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 vertical="center"/>
    </xf>
    <xf numFmtId="15" fontId="11" fillId="0" borderId="20" xfId="0" applyNumberFormat="1" applyFont="1" applyFill="1" applyBorder="1" applyAlignment="1">
      <alignment horizontal="left" vertical="center"/>
    </xf>
    <xf numFmtId="166" fontId="7" fillId="0" borderId="20" xfId="0" applyNumberFormat="1" applyFont="1" applyFill="1" applyBorder="1" applyAlignment="1">
      <alignment horizontal="right" vertical="center"/>
    </xf>
    <xf numFmtId="0" fontId="27" fillId="0" borderId="20" xfId="0" applyNumberFormat="1" applyFont="1" applyFill="1" applyBorder="1" applyAlignment="1">
      <alignment horizontal="center" vertical="center"/>
    </xf>
    <xf numFmtId="168" fontId="7" fillId="0" borderId="21" xfId="0" applyNumberFormat="1" applyFont="1" applyFill="1" applyBorder="1" applyAlignment="1">
      <alignment horizontal="center" vertical="center"/>
    </xf>
    <xf numFmtId="14" fontId="7" fillId="5" borderId="12" xfId="0" applyNumberFormat="1" applyFont="1" applyFill="1" applyBorder="1" applyAlignment="1">
      <alignment horizontal="center" vertical="center"/>
    </xf>
    <xf numFmtId="0" fontId="27" fillId="0" borderId="12" xfId="0" applyNumberFormat="1" applyFont="1" applyFill="1" applyBorder="1" applyAlignment="1">
      <alignment horizontal="center" vertical="center"/>
    </xf>
    <xf numFmtId="0" fontId="7" fillId="0" borderId="12" xfId="2" quotePrefix="1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0" fillId="0" borderId="0" xfId="0" applyFill="1" applyBorder="1" applyAlignment="1">
      <alignment horizontal="center" vertical="center"/>
    </xf>
    <xf numFmtId="0" fontId="36" fillId="0" borderId="0" xfId="0" applyFont="1"/>
    <xf numFmtId="0" fontId="16" fillId="0" borderId="3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" fontId="38" fillId="0" borderId="0" xfId="0" applyNumberFormat="1" applyFont="1"/>
    <xf numFmtId="0" fontId="26" fillId="12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0" fillId="0" borderId="26" xfId="0" applyFont="1" applyBorder="1" applyAlignment="1">
      <alignment horizontal="center" vertical="center"/>
    </xf>
    <xf numFmtId="0" fontId="40" fillId="12" borderId="26" xfId="0" applyFont="1" applyFill="1" applyBorder="1" applyAlignment="1">
      <alignment horizontal="center" vertical="center"/>
    </xf>
    <xf numFmtId="0" fontId="39" fillId="12" borderId="26" xfId="0" applyFont="1" applyFill="1" applyBorder="1" applyAlignment="1">
      <alignment horizontal="center" vertical="center"/>
    </xf>
    <xf numFmtId="0" fontId="25" fillId="12" borderId="2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26" fillId="0" borderId="3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1" fontId="30" fillId="0" borderId="26" xfId="23" applyNumberFormat="1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1" fillId="0" borderId="31" xfId="0" applyFont="1" applyFill="1" applyBorder="1" applyAlignment="1">
      <alignment vertical="center"/>
    </xf>
    <xf numFmtId="0" fontId="41" fillId="0" borderId="31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0" xfId="0" applyFont="1" applyFill="1"/>
    <xf numFmtId="0" fontId="30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/>
    </xf>
    <xf numFmtId="0" fontId="42" fillId="0" borderId="31" xfId="0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4" fillId="0" borderId="0" xfId="0" applyFont="1" applyFill="1"/>
    <xf numFmtId="41" fontId="26" fillId="0" borderId="26" xfId="23" applyNumberFormat="1" applyFont="1" applyFill="1" applyBorder="1" applyAlignment="1">
      <alignment horizontal="center" vertical="center"/>
    </xf>
    <xf numFmtId="0" fontId="40" fillId="0" borderId="26" xfId="23" applyNumberFormat="1" applyFont="1" applyFill="1" applyBorder="1" applyAlignment="1">
      <alignment horizontal="center" vertical="center"/>
    </xf>
    <xf numFmtId="0" fontId="40" fillId="0" borderId="26" xfId="0" applyNumberFormat="1" applyFont="1" applyFill="1" applyBorder="1" applyAlignment="1">
      <alignment horizontal="center"/>
    </xf>
    <xf numFmtId="0" fontId="40" fillId="0" borderId="26" xfId="0" applyNumberFormat="1" applyFont="1" applyFill="1" applyBorder="1" applyAlignment="1">
      <alignment horizontal="center" vertical="center"/>
    </xf>
    <xf numFmtId="0" fontId="20" fillId="0" borderId="26" xfId="23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41" fontId="43" fillId="7" borderId="26" xfId="23" applyNumberFormat="1" applyFont="1" applyFill="1" applyBorder="1" applyAlignment="1">
      <alignment horizontal="center" vertical="center"/>
    </xf>
    <xf numFmtId="0" fontId="44" fillId="7" borderId="26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2" fontId="0" fillId="0" borderId="0" xfId="0" applyNumberFormat="1"/>
    <xf numFmtId="0" fontId="26" fillId="7" borderId="26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7" fillId="0" borderId="2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left" vertical="center"/>
    </xf>
    <xf numFmtId="0" fontId="20" fillId="10" borderId="2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vertical="center"/>
    </xf>
    <xf numFmtId="15" fontId="11" fillId="0" borderId="12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166" fontId="7" fillId="5" borderId="0" xfId="0" applyNumberFormat="1" applyFont="1" applyFill="1" applyBorder="1" applyAlignment="1">
      <alignment horizontal="center" vertical="center"/>
    </xf>
    <xf numFmtId="166" fontId="7" fillId="5" borderId="0" xfId="1" quotePrefix="1" applyNumberFormat="1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right" vertical="center"/>
    </xf>
    <xf numFmtId="168" fontId="7" fillId="5" borderId="0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/>
    </xf>
    <xf numFmtId="166" fontId="7" fillId="5" borderId="15" xfId="0" applyNumberFormat="1" applyFont="1" applyFill="1" applyBorder="1" applyAlignment="1">
      <alignment horizontal="center" vertical="center"/>
    </xf>
    <xf numFmtId="166" fontId="7" fillId="5" borderId="15" xfId="1" quotePrefix="1" applyNumberFormat="1" applyFont="1" applyFill="1" applyBorder="1" applyAlignment="1">
      <alignment horizontal="center" vertical="center"/>
    </xf>
    <xf numFmtId="166" fontId="7" fillId="5" borderId="15" xfId="0" applyNumberFormat="1" applyFont="1" applyFill="1" applyBorder="1" applyAlignment="1">
      <alignment horizontal="right" vertical="center"/>
    </xf>
    <xf numFmtId="168" fontId="7" fillId="5" borderId="15" xfId="0" applyNumberFormat="1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left" vertical="center"/>
    </xf>
    <xf numFmtId="166" fontId="7" fillId="5" borderId="52" xfId="0" applyNumberFormat="1" applyFont="1" applyFill="1" applyBorder="1" applyAlignment="1">
      <alignment horizontal="center" vertical="center"/>
    </xf>
    <xf numFmtId="166" fontId="7" fillId="5" borderId="52" xfId="1" quotePrefix="1" applyNumberFormat="1" applyFont="1" applyFill="1" applyBorder="1" applyAlignment="1">
      <alignment horizontal="center" vertical="center"/>
    </xf>
    <xf numFmtId="166" fontId="7" fillId="5" borderId="52" xfId="0" applyNumberFormat="1" applyFont="1" applyFill="1" applyBorder="1" applyAlignment="1">
      <alignment horizontal="right" vertical="center"/>
    </xf>
    <xf numFmtId="168" fontId="7" fillId="5" borderId="52" xfId="0" applyNumberFormat="1" applyFont="1" applyFill="1" applyBorder="1" applyAlignment="1">
      <alignment horizontal="center" vertical="center"/>
    </xf>
    <xf numFmtId="0" fontId="7" fillId="5" borderId="0" xfId="0" quotePrefix="1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left" vertical="center"/>
    </xf>
    <xf numFmtId="166" fontId="7" fillId="5" borderId="53" xfId="0" applyNumberFormat="1" applyFont="1" applyFill="1" applyBorder="1" applyAlignment="1">
      <alignment horizontal="center" vertical="center"/>
    </xf>
    <xf numFmtId="166" fontId="7" fillId="5" borderId="53" xfId="1" quotePrefix="1" applyNumberFormat="1" applyFont="1" applyFill="1" applyBorder="1" applyAlignment="1">
      <alignment horizontal="center" vertical="center"/>
    </xf>
    <xf numFmtId="166" fontId="7" fillId="5" borderId="53" xfId="0" applyNumberFormat="1" applyFont="1" applyFill="1" applyBorder="1" applyAlignment="1">
      <alignment horizontal="right" vertical="center"/>
    </xf>
    <xf numFmtId="168" fontId="7" fillId="5" borderId="53" xfId="0" applyNumberFormat="1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left" vertical="center"/>
    </xf>
    <xf numFmtId="166" fontId="7" fillId="5" borderId="38" xfId="0" applyNumberFormat="1" applyFont="1" applyFill="1" applyBorder="1" applyAlignment="1">
      <alignment horizontal="center" vertical="center"/>
    </xf>
    <xf numFmtId="166" fontId="7" fillId="5" borderId="38" xfId="1" quotePrefix="1" applyNumberFormat="1" applyFont="1" applyFill="1" applyBorder="1" applyAlignment="1">
      <alignment horizontal="center" vertical="center"/>
    </xf>
    <xf numFmtId="166" fontId="7" fillId="5" borderId="38" xfId="0" applyNumberFormat="1" applyFont="1" applyFill="1" applyBorder="1" applyAlignment="1">
      <alignment horizontal="right" vertical="center"/>
    </xf>
    <xf numFmtId="168" fontId="7" fillId="5" borderId="38" xfId="0" applyNumberFormat="1" applyFont="1" applyFill="1" applyBorder="1" applyAlignment="1">
      <alignment horizontal="center" vertical="center"/>
    </xf>
    <xf numFmtId="0" fontId="7" fillId="5" borderId="53" xfId="0" quotePrefix="1" applyFont="1" applyFill="1" applyBorder="1" applyAlignment="1">
      <alignment horizontal="center" vertical="center"/>
    </xf>
    <xf numFmtId="0" fontId="7" fillId="5" borderId="38" xfId="0" quotePrefix="1" applyFont="1" applyFill="1" applyBorder="1" applyAlignment="1">
      <alignment horizontal="center" vertical="center"/>
    </xf>
    <xf numFmtId="0" fontId="7" fillId="0" borderId="22" xfId="0" quotePrefix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right" vertical="center"/>
    </xf>
    <xf numFmtId="166" fontId="11" fillId="0" borderId="22" xfId="0" applyNumberFormat="1" applyFont="1" applyFill="1" applyBorder="1" applyAlignment="1">
      <alignment horizontal="left" vertical="center"/>
    </xf>
    <xf numFmtId="0" fontId="11" fillId="0" borderId="4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166" fontId="7" fillId="5" borderId="0" xfId="0" applyNumberFormat="1" applyFont="1" applyFill="1" applyBorder="1" applyAlignment="1">
      <alignment horizontal="left" vertical="center"/>
    </xf>
    <xf numFmtId="0" fontId="10" fillId="0" borderId="5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166" fontId="7" fillId="0" borderId="53" xfId="0" applyNumberFormat="1" applyFont="1" applyFill="1" applyBorder="1" applyAlignment="1">
      <alignment horizontal="center" vertical="center"/>
    </xf>
    <xf numFmtId="166" fontId="7" fillId="0" borderId="53" xfId="1" quotePrefix="1" applyNumberFormat="1" applyFont="1" applyFill="1" applyBorder="1" applyAlignment="1">
      <alignment horizontal="center" vertical="center"/>
    </xf>
    <xf numFmtId="166" fontId="7" fillId="0" borderId="53" xfId="0" applyNumberFormat="1" applyFont="1" applyFill="1" applyBorder="1" applyAlignment="1">
      <alignment horizontal="right" vertical="center"/>
    </xf>
    <xf numFmtId="168" fontId="7" fillId="0" borderId="5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1" quotePrefix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/>
    </xf>
    <xf numFmtId="166" fontId="7" fillId="0" borderId="38" xfId="0" applyNumberFormat="1" applyFont="1" applyFill="1" applyBorder="1" applyAlignment="1">
      <alignment horizontal="center" vertical="center"/>
    </xf>
    <xf numFmtId="166" fontId="7" fillId="0" borderId="38" xfId="1" quotePrefix="1" applyNumberFormat="1" applyFont="1" applyFill="1" applyBorder="1" applyAlignment="1">
      <alignment horizontal="center" vertical="center"/>
    </xf>
    <xf numFmtId="166" fontId="7" fillId="0" borderId="38" xfId="0" applyNumberFormat="1" applyFont="1" applyFill="1" applyBorder="1" applyAlignment="1">
      <alignment horizontal="right" vertical="center"/>
    </xf>
    <xf numFmtId="168" fontId="7" fillId="0" borderId="38" xfId="0" applyNumberFormat="1" applyFont="1" applyFill="1" applyBorder="1" applyAlignment="1">
      <alignment horizontal="center" vertical="center"/>
    </xf>
    <xf numFmtId="0" fontId="7" fillId="5" borderId="53" xfId="0" applyNumberFormat="1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11" fillId="5" borderId="53" xfId="0" quotePrefix="1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vertical="center"/>
    </xf>
    <xf numFmtId="0" fontId="11" fillId="5" borderId="53" xfId="0" applyFont="1" applyFill="1" applyBorder="1" applyAlignment="1">
      <alignment horizontal="left" vertical="center"/>
    </xf>
    <xf numFmtId="166" fontId="11" fillId="5" borderId="53" xfId="0" applyNumberFormat="1" applyFont="1" applyFill="1" applyBorder="1" applyAlignment="1">
      <alignment horizontal="right" vertical="center"/>
    </xf>
    <xf numFmtId="0" fontId="7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1" fillId="5" borderId="0" xfId="0" quotePrefix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166" fontId="11" fillId="5" borderId="0" xfId="0" applyNumberFormat="1" applyFont="1" applyFill="1" applyBorder="1" applyAlignment="1">
      <alignment horizontal="right" vertical="center"/>
    </xf>
    <xf numFmtId="0" fontId="7" fillId="5" borderId="38" xfId="0" applyNumberFormat="1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11" fillId="5" borderId="38" xfId="0" quotePrefix="1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vertical="center"/>
    </xf>
    <xf numFmtId="0" fontId="11" fillId="5" borderId="38" xfId="0" applyFont="1" applyFill="1" applyBorder="1" applyAlignment="1">
      <alignment horizontal="left" vertical="center"/>
    </xf>
    <xf numFmtId="166" fontId="11" fillId="5" borderId="38" xfId="0" applyNumberFormat="1" applyFont="1" applyFill="1" applyBorder="1" applyAlignment="1">
      <alignment horizontal="right" vertical="center"/>
    </xf>
    <xf numFmtId="0" fontId="11" fillId="5" borderId="0" xfId="6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4" fontId="27" fillId="5" borderId="12" xfId="0" applyNumberFormat="1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9" fillId="0" borderId="0" xfId="24" applyFont="1" applyAlignment="1">
      <alignment horizontal="left" vertical="center"/>
    </xf>
    <xf numFmtId="0" fontId="50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1" fillId="4" borderId="9" xfId="0" applyFont="1" applyFill="1" applyBorder="1" applyAlignment="1">
      <alignment horizontal="center" vertical="center"/>
    </xf>
    <xf numFmtId="0" fontId="51" fillId="13" borderId="9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51" fillId="0" borderId="33" xfId="0" applyFont="1" applyBorder="1" applyAlignment="1">
      <alignment horizontal="center" vertical="center"/>
    </xf>
    <xf numFmtId="41" fontId="51" fillId="0" borderId="33" xfId="23" applyFont="1" applyFill="1" applyBorder="1" applyAlignment="1">
      <alignment horizontal="center" vertical="center"/>
    </xf>
    <xf numFmtId="41" fontId="22" fillId="5" borderId="26" xfId="23" applyFont="1" applyFill="1" applyBorder="1" applyAlignment="1">
      <alignment horizontal="right" vertical="center"/>
    </xf>
    <xf numFmtId="41" fontId="51" fillId="0" borderId="33" xfId="23" applyFont="1" applyBorder="1" applyAlignment="1">
      <alignment horizontal="center" vertical="center"/>
    </xf>
    <xf numFmtId="0" fontId="52" fillId="14" borderId="26" xfId="0" applyFont="1" applyFill="1" applyBorder="1" applyAlignment="1">
      <alignment horizontal="center" vertical="center"/>
    </xf>
    <xf numFmtId="41" fontId="52" fillId="14" borderId="26" xfId="23" applyFont="1" applyFill="1" applyBorder="1" applyAlignment="1">
      <alignment horizontal="center" vertical="center"/>
    </xf>
    <xf numFmtId="41" fontId="53" fillId="14" borderId="26" xfId="23" applyFont="1" applyFill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41" fontId="51" fillId="0" borderId="26" xfId="23" applyFont="1" applyFill="1" applyBorder="1" applyAlignment="1">
      <alignment horizontal="center" vertical="center"/>
    </xf>
    <xf numFmtId="41" fontId="51" fillId="5" borderId="26" xfId="23" applyFont="1" applyFill="1" applyBorder="1" applyAlignment="1">
      <alignment horizontal="center" vertical="center"/>
    </xf>
    <xf numFmtId="41" fontId="22" fillId="0" borderId="26" xfId="23" applyFont="1" applyFill="1" applyBorder="1" applyAlignment="1">
      <alignment horizontal="right" vertical="center"/>
    </xf>
    <xf numFmtId="0" fontId="54" fillId="0" borderId="0" xfId="0" applyFont="1" applyFill="1" applyAlignment="1">
      <alignment vertical="center"/>
    </xf>
    <xf numFmtId="0" fontId="51" fillId="0" borderId="26" xfId="0" applyFont="1" applyFill="1" applyBorder="1" applyAlignment="1">
      <alignment horizontal="center" vertical="center"/>
    </xf>
    <xf numFmtId="41" fontId="51" fillId="0" borderId="0" xfId="0" applyNumberFormat="1" applyFont="1" applyAlignment="1">
      <alignment vertical="center"/>
    </xf>
    <xf numFmtId="41" fontId="55" fillId="0" borderId="26" xfId="23" applyFont="1" applyFill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1" fillId="14" borderId="26" xfId="0" applyFont="1" applyFill="1" applyBorder="1" applyAlignment="1">
      <alignment horizontal="center" vertical="center"/>
    </xf>
    <xf numFmtId="41" fontId="51" fillId="14" borderId="26" xfId="23" applyFont="1" applyFill="1" applyBorder="1" applyAlignment="1">
      <alignment horizontal="center" vertical="center"/>
    </xf>
    <xf numFmtId="0" fontId="52" fillId="15" borderId="26" xfId="0" applyFont="1" applyFill="1" applyBorder="1" applyAlignment="1">
      <alignment horizontal="center" vertical="center"/>
    </xf>
    <xf numFmtId="41" fontId="52" fillId="15" borderId="26" xfId="23" applyFont="1" applyFill="1" applyBorder="1" applyAlignment="1">
      <alignment horizontal="center" vertical="center"/>
    </xf>
    <xf numFmtId="41" fontId="53" fillId="15" borderId="32" xfId="23" applyFont="1" applyFill="1" applyBorder="1" applyAlignment="1">
      <alignment horizontal="center" vertical="center"/>
    </xf>
    <xf numFmtId="41" fontId="52" fillId="15" borderId="32" xfId="23" applyFont="1" applyFill="1" applyBorder="1" applyAlignment="1">
      <alignment horizontal="center" vertical="center"/>
    </xf>
    <xf numFmtId="0" fontId="51" fillId="15" borderId="26" xfId="0" applyFont="1" applyFill="1" applyBorder="1" applyAlignment="1">
      <alignment horizontal="center" vertical="center"/>
    </xf>
    <xf numFmtId="41" fontId="51" fillId="15" borderId="23" xfId="23" applyFont="1" applyFill="1" applyBorder="1" applyAlignment="1">
      <alignment horizontal="center" vertical="center"/>
    </xf>
    <xf numFmtId="41" fontId="51" fillId="15" borderId="26" xfId="23" applyFont="1" applyFill="1" applyBorder="1" applyAlignment="1">
      <alignment horizontal="center" vertical="center"/>
    </xf>
    <xf numFmtId="41" fontId="51" fillId="16" borderId="26" xfId="23" applyFont="1" applyFill="1" applyBorder="1" applyAlignment="1">
      <alignment horizontal="center" vertical="center"/>
    </xf>
    <xf numFmtId="41" fontId="51" fillId="16" borderId="33" xfId="23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41" fontId="51" fillId="0" borderId="0" xfId="0" applyNumberFormat="1" applyFont="1" applyAlignment="1">
      <alignment horizontal="center" vertical="center"/>
    </xf>
    <xf numFmtId="0" fontId="17" fillId="9" borderId="26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57" fillId="0" borderId="0" xfId="0" applyFont="1"/>
    <xf numFmtId="41" fontId="54" fillId="0" borderId="26" xfId="23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15" fontId="11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5" borderId="37" xfId="0" applyFont="1" applyFill="1" applyBorder="1" applyAlignment="1">
      <alignment horizontal="center" vertical="center"/>
    </xf>
    <xf numFmtId="168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top"/>
    </xf>
    <xf numFmtId="171" fontId="7" fillId="5" borderId="12" xfId="6" quotePrefix="1" applyNumberFormat="1" applyFont="1" applyFill="1" applyBorder="1" applyAlignment="1">
      <alignment horizontal="center" vertical="center"/>
    </xf>
    <xf numFmtId="0" fontId="19" fillId="5" borderId="37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vertical="center"/>
    </xf>
    <xf numFmtId="0" fontId="11" fillId="0" borderId="12" xfId="0" quotePrefix="1" applyFont="1" applyBorder="1" applyAlignment="1">
      <alignment horizontal="center" vertical="center"/>
    </xf>
    <xf numFmtId="166" fontId="7" fillId="5" borderId="30" xfId="0" applyNumberFormat="1" applyFont="1" applyFill="1" applyBorder="1" applyAlignment="1">
      <alignment horizontal="right" vertical="center"/>
    </xf>
    <xf numFmtId="0" fontId="7" fillId="5" borderId="12" xfId="5" applyNumberFormat="1" applyFont="1" applyFill="1" applyBorder="1" applyAlignment="1">
      <alignment horizontal="center" vertical="center" wrapText="1"/>
    </xf>
    <xf numFmtId="0" fontId="7" fillId="5" borderId="12" xfId="0" quotePrefix="1" applyNumberFormat="1" applyFont="1" applyFill="1" applyBorder="1" applyAlignment="1">
      <alignment horizontal="left" vertical="center"/>
    </xf>
    <xf numFmtId="166" fontId="7" fillId="5" borderId="30" xfId="0" applyNumberFormat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59" fillId="0" borderId="26" xfId="0" applyFont="1" applyBorder="1" applyAlignment="1">
      <alignment horizontal="center" vertical="center"/>
    </xf>
    <xf numFmtId="15" fontId="11" fillId="5" borderId="22" xfId="0" applyNumberFormat="1" applyFont="1" applyFill="1" applyBorder="1" applyAlignment="1">
      <alignment horizontal="left" vertical="center"/>
    </xf>
    <xf numFmtId="0" fontId="27" fillId="5" borderId="22" xfId="0" applyNumberFormat="1" applyFont="1" applyFill="1" applyBorder="1" applyAlignment="1">
      <alignment horizontal="center" vertical="center"/>
    </xf>
    <xf numFmtId="168" fontId="7" fillId="5" borderId="2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11" fillId="0" borderId="12" xfId="5" applyNumberFormat="1" applyFont="1" applyFill="1" applyBorder="1" applyAlignment="1">
      <alignment horizontal="center" vertical="center"/>
    </xf>
    <xf numFmtId="0" fontId="11" fillId="0" borderId="37" xfId="0" quotePrefix="1" applyFont="1" applyFill="1" applyBorder="1" applyAlignment="1">
      <alignment horizontal="center"/>
    </xf>
    <xf numFmtId="0" fontId="19" fillId="0" borderId="37" xfId="0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1" fontId="7" fillId="0" borderId="12" xfId="15" applyNumberFormat="1" applyFont="1" applyFill="1" applyBorder="1" applyAlignment="1">
      <alignment horizontal="center" vertical="center"/>
    </xf>
    <xf numFmtId="0" fontId="7" fillId="0" borderId="12" xfId="21" applyNumberFormat="1" applyFont="1" applyFill="1" applyBorder="1" applyAlignment="1">
      <alignment horizontal="left" vertical="center"/>
    </xf>
    <xf numFmtId="166" fontId="7" fillId="0" borderId="12" xfId="2" applyNumberFormat="1" applyFont="1" applyFill="1" applyBorder="1" applyAlignment="1">
      <alignment horizontal="center" vertical="center"/>
    </xf>
    <xf numFmtId="0" fontId="7" fillId="0" borderId="12" xfId="21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vertical="center"/>
    </xf>
    <xf numFmtId="166" fontId="7" fillId="0" borderId="12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6" fontId="7" fillId="0" borderId="12" xfId="1" quotePrefix="1" applyNumberFormat="1" applyFont="1" applyFill="1" applyBorder="1" applyAlignment="1">
      <alignment horizontal="left" vertical="center"/>
    </xf>
    <xf numFmtId="0" fontId="11" fillId="0" borderId="12" xfId="0" quotePrefix="1" applyFont="1" applyFill="1" applyBorder="1" applyAlignment="1">
      <alignment horizontal="center"/>
    </xf>
    <xf numFmtId="0" fontId="7" fillId="0" borderId="12" xfId="0" applyFont="1" applyFill="1" applyBorder="1" applyAlignment="1">
      <alignment vertical="center"/>
    </xf>
    <xf numFmtId="0" fontId="7" fillId="0" borderId="12" xfId="0" quotePrefix="1" applyNumberFormat="1" applyFont="1" applyFill="1" applyBorder="1" applyAlignment="1">
      <alignment horizontal="center" vertical="center"/>
    </xf>
    <xf numFmtId="170" fontId="7" fillId="0" borderId="12" xfId="0" applyNumberFormat="1" applyFont="1" applyFill="1" applyBorder="1" applyAlignment="1">
      <alignment horizontal="center" vertical="center"/>
    </xf>
    <xf numFmtId="171" fontId="7" fillId="0" borderId="12" xfId="0" applyNumberFormat="1" applyFont="1" applyFill="1" applyBorder="1" applyAlignment="1">
      <alignment horizontal="right" vertical="center"/>
    </xf>
    <xf numFmtId="0" fontId="7" fillId="0" borderId="34" xfId="1" applyNumberFormat="1" applyFont="1" applyFill="1" applyBorder="1" applyAlignment="1">
      <alignment horizontal="center" vertical="center"/>
    </xf>
    <xf numFmtId="1" fontId="7" fillId="0" borderId="12" xfId="0" quotePrefix="1" applyNumberFormat="1" applyFont="1" applyFill="1" applyBorder="1" applyAlignment="1">
      <alignment horizontal="center" vertical="center"/>
    </xf>
    <xf numFmtId="170" fontId="7" fillId="0" borderId="12" xfId="6" applyNumberFormat="1" applyFont="1" applyFill="1" applyBorder="1" applyAlignment="1">
      <alignment horizontal="center" vertical="center"/>
    </xf>
    <xf numFmtId="171" fontId="7" fillId="0" borderId="12" xfId="6" applyNumberFormat="1" applyFont="1" applyFill="1" applyBorder="1" applyAlignment="1">
      <alignment horizontal="right" vertical="center"/>
    </xf>
    <xf numFmtId="174" fontId="11" fillId="0" borderId="37" xfId="5" quotePrefix="1" applyNumberFormat="1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/>
    </xf>
    <xf numFmtId="0" fontId="19" fillId="0" borderId="12" xfId="0" quotePrefix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12" xfId="6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 vertical="center" wrapText="1"/>
    </xf>
    <xf numFmtId="0" fontId="7" fillId="0" borderId="12" xfId="6" applyNumberFormat="1" applyFont="1" applyFill="1" applyBorder="1" applyAlignment="1">
      <alignment vertical="center" wrapText="1"/>
    </xf>
    <xf numFmtId="173" fontId="7" fillId="0" borderId="12" xfId="0" applyNumberFormat="1" applyFont="1" applyFill="1" applyBorder="1" applyAlignment="1">
      <alignment horizontal="right" vertical="center"/>
    </xf>
    <xf numFmtId="172" fontId="7" fillId="0" borderId="12" xfId="6" applyNumberFormat="1" applyFont="1" applyFill="1" applyBorder="1" applyAlignment="1">
      <alignment horizontal="right" vertical="center"/>
    </xf>
    <xf numFmtId="165" fontId="7" fillId="0" borderId="12" xfId="1" applyFont="1" applyFill="1" applyBorder="1" applyAlignment="1">
      <alignment horizontal="center" vertical="center"/>
    </xf>
    <xf numFmtId="0" fontId="7" fillId="0" borderId="12" xfId="5" applyNumberFormat="1" applyFont="1" applyFill="1" applyBorder="1" applyAlignment="1">
      <alignment horizontal="center" vertical="center"/>
    </xf>
    <xf numFmtId="171" fontId="7" fillId="0" borderId="30" xfId="6" quotePrefix="1" applyNumberFormat="1" applyFont="1" applyFill="1" applyBorder="1" applyAlignment="1">
      <alignment horizontal="center" vertical="center"/>
    </xf>
    <xf numFmtId="0" fontId="7" fillId="0" borderId="35" xfId="0" quotePrefix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4" xfId="0" quotePrefix="1" applyFont="1" applyFill="1" applyBorder="1" applyAlignment="1">
      <alignment horizontal="center" vertical="center"/>
    </xf>
    <xf numFmtId="168" fontId="7" fillId="0" borderId="20" xfId="0" quotePrefix="1" applyNumberFormat="1" applyFont="1" applyFill="1" applyBorder="1" applyAlignment="1">
      <alignment horizontal="center" vertical="center"/>
    </xf>
    <xf numFmtId="0" fontId="10" fillId="0" borderId="34" xfId="6" applyNumberFormat="1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34" xfId="0" applyFont="1" applyFill="1" applyBorder="1" applyAlignment="1">
      <alignment horizontal="center"/>
    </xf>
    <xf numFmtId="166" fontId="7" fillId="0" borderId="12" xfId="5" quotePrefix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/>
    </xf>
    <xf numFmtId="165" fontId="7" fillId="0" borderId="37" xfId="1" applyFont="1" applyFill="1" applyBorder="1" applyAlignment="1">
      <alignment horizontal="center" vertical="center"/>
    </xf>
    <xf numFmtId="0" fontId="27" fillId="0" borderId="0" xfId="0" applyFont="1" applyFill="1"/>
    <xf numFmtId="0" fontId="7" fillId="0" borderId="20" xfId="0" applyNumberFormat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 wrapText="1"/>
    </xf>
    <xf numFmtId="170" fontId="7" fillId="0" borderId="20" xfId="6" applyNumberFormat="1" applyFont="1" applyFill="1" applyBorder="1" applyAlignment="1">
      <alignment horizontal="center" vertical="center"/>
    </xf>
    <xf numFmtId="0" fontId="7" fillId="0" borderId="20" xfId="6" applyNumberFormat="1" applyFont="1" applyFill="1" applyBorder="1" applyAlignment="1">
      <alignment horizontal="center" vertical="center"/>
    </xf>
    <xf numFmtId="0" fontId="7" fillId="0" borderId="20" xfId="6" applyNumberFormat="1" applyFont="1" applyFill="1" applyBorder="1" applyAlignment="1">
      <alignment vertical="center" wrapText="1"/>
    </xf>
    <xf numFmtId="172" fontId="7" fillId="0" borderId="20" xfId="6" applyNumberFormat="1" applyFont="1" applyFill="1" applyBorder="1" applyAlignment="1">
      <alignment horizontal="right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165" fontId="7" fillId="0" borderId="20" xfId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37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35" xfId="0" quotePrefix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left" vertical="center"/>
    </xf>
    <xf numFmtId="0" fontId="29" fillId="0" borderId="34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19" fillId="0" borderId="13" xfId="0" quotePrefix="1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12" xfId="6" applyNumberFormat="1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/>
    </xf>
    <xf numFmtId="0" fontId="11" fillId="0" borderId="12" xfId="0" quotePrefix="1" applyFont="1" applyFill="1" applyBorder="1" applyAlignment="1">
      <alignment vertical="center"/>
    </xf>
    <xf numFmtId="0" fontId="11" fillId="0" borderId="20" xfId="0" quotePrefix="1" applyFont="1" applyFill="1" applyBorder="1" applyAlignment="1">
      <alignment vertical="center"/>
    </xf>
    <xf numFmtId="166" fontId="7" fillId="0" borderId="22" xfId="0" applyNumberFormat="1" applyFont="1" applyFill="1" applyBorder="1" applyAlignment="1">
      <alignment horizontal="right" vertical="center"/>
    </xf>
    <xf numFmtId="0" fontId="27" fillId="0" borderId="12" xfId="5" applyNumberFormat="1" applyFont="1" applyFill="1" applyBorder="1" applyAlignment="1">
      <alignment horizontal="center" vertical="center"/>
    </xf>
    <xf numFmtId="0" fontId="27" fillId="0" borderId="12" xfId="0" quotePrefix="1" applyNumberFormat="1" applyFont="1" applyFill="1" applyBorder="1" applyAlignment="1">
      <alignment horizontal="center" vertical="center"/>
    </xf>
    <xf numFmtId="0" fontId="27" fillId="0" borderId="12" xfId="6" quotePrefix="1" applyNumberFormat="1" applyFont="1" applyFill="1" applyBorder="1" applyAlignment="1">
      <alignment horizontal="center" vertical="center"/>
    </xf>
    <xf numFmtId="0" fontId="27" fillId="0" borderId="12" xfId="6" applyNumberFormat="1" applyFont="1" applyFill="1" applyBorder="1" applyAlignment="1">
      <alignment horizontal="center" vertical="center"/>
    </xf>
    <xf numFmtId="0" fontId="27" fillId="0" borderId="12" xfId="1" applyNumberFormat="1" applyFont="1" applyFill="1" applyBorder="1" applyAlignment="1">
      <alignment horizontal="center" vertical="center"/>
    </xf>
    <xf numFmtId="0" fontId="27" fillId="0" borderId="12" xfId="0" quotePrefix="1" applyFont="1" applyFill="1" applyBorder="1" applyAlignment="1">
      <alignment vertical="center"/>
    </xf>
    <xf numFmtId="0" fontId="27" fillId="0" borderId="34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/>
    </xf>
    <xf numFmtId="0" fontId="31" fillId="0" borderId="29" xfId="0" quotePrefix="1" applyFont="1" applyFill="1" applyBorder="1" applyAlignment="1">
      <alignment horizontal="left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29" fillId="0" borderId="0" xfId="0" applyFont="1" applyFill="1"/>
    <xf numFmtId="0" fontId="11" fillId="0" borderId="0" xfId="0" applyFont="1" applyFill="1" applyAlignment="1">
      <alignment horizontal="center" vertical="center"/>
    </xf>
    <xf numFmtId="0" fontId="19" fillId="0" borderId="12" xfId="0" quotePrefix="1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0" fontId="7" fillId="0" borderId="20" xfId="0" quotePrefix="1" applyNumberFormat="1" applyFont="1" applyFill="1" applyBorder="1" applyAlignment="1">
      <alignment horizontal="center" vertical="center"/>
    </xf>
    <xf numFmtId="0" fontId="11" fillId="0" borderId="20" xfId="5" applyNumberFormat="1" applyFont="1" applyFill="1" applyBorder="1" applyAlignment="1">
      <alignment horizontal="center" vertical="center"/>
    </xf>
    <xf numFmtId="0" fontId="7" fillId="0" borderId="20" xfId="6" applyNumberFormat="1" applyFont="1" applyFill="1" applyBorder="1" applyAlignment="1">
      <alignment vertical="center"/>
    </xf>
    <xf numFmtId="171" fontId="7" fillId="0" borderId="20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/>
    </xf>
    <xf numFmtId="0" fontId="19" fillId="0" borderId="20" xfId="0" quotePrefix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0" borderId="30" xfId="5" applyNumberFormat="1" applyFont="1" applyFill="1" applyBorder="1" applyAlignment="1">
      <alignment horizontal="center" vertical="center"/>
    </xf>
    <xf numFmtId="168" fontId="7" fillId="5" borderId="20" xfId="0" applyNumberFormat="1" applyFont="1" applyFill="1" applyBorder="1" applyAlignment="1">
      <alignment horizontal="center" vertical="center"/>
    </xf>
    <xf numFmtId="0" fontId="10" fillId="7" borderId="54" xfId="0" applyNumberFormat="1" applyFont="1" applyFill="1" applyBorder="1" applyAlignment="1">
      <alignment horizontal="center" vertical="center"/>
    </xf>
    <xf numFmtId="0" fontId="10" fillId="7" borderId="22" xfId="6" applyNumberFormat="1" applyFont="1" applyFill="1" applyBorder="1" applyAlignment="1">
      <alignment horizontal="center" vertical="center"/>
    </xf>
    <xf numFmtId="0" fontId="10" fillId="7" borderId="22" xfId="6" applyNumberFormat="1" applyFont="1" applyFill="1" applyBorder="1" applyAlignment="1">
      <alignment vertical="center"/>
    </xf>
    <xf numFmtId="0" fontId="10" fillId="7" borderId="22" xfId="6" applyNumberFormat="1" applyFont="1" applyFill="1" applyBorder="1" applyAlignment="1">
      <alignment horizontal="right" vertical="center"/>
    </xf>
    <xf numFmtId="0" fontId="10" fillId="7" borderId="40" xfId="6" applyNumberFormat="1" applyFont="1" applyFill="1" applyBorder="1" applyAlignment="1">
      <alignment vertical="center"/>
    </xf>
    <xf numFmtId="0" fontId="24" fillId="7" borderId="2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7" fillId="17" borderId="12" xfId="0" applyFont="1" applyFill="1" applyBorder="1" applyAlignment="1">
      <alignment horizontal="left" vertical="center"/>
    </xf>
    <xf numFmtId="1" fontId="7" fillId="5" borderId="20" xfId="0" quotePrefix="1" applyNumberFormat="1" applyFont="1" applyFill="1" applyBorder="1" applyAlignment="1">
      <alignment horizontal="left" vertical="center"/>
    </xf>
    <xf numFmtId="0" fontId="11" fillId="0" borderId="12" xfId="0" quotePrefix="1" applyFont="1" applyBorder="1" applyAlignment="1">
      <alignment horizontal="center"/>
    </xf>
    <xf numFmtId="174" fontId="11" fillId="5" borderId="12" xfId="5" quotePrefix="1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/>
    </xf>
    <xf numFmtId="1" fontId="19" fillId="5" borderId="12" xfId="2" applyNumberFormat="1" applyFont="1" applyFill="1" applyBorder="1" applyAlignment="1">
      <alignment horizontal="center" vertical="center"/>
    </xf>
    <xf numFmtId="0" fontId="10" fillId="5" borderId="12" xfId="6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1" fillId="5" borderId="20" xfId="0" quotePrefix="1" applyFont="1" applyFill="1" applyBorder="1" applyAlignment="1">
      <alignment horizontal="center" vertical="center"/>
    </xf>
    <xf numFmtId="15" fontId="11" fillId="5" borderId="20" xfId="0" applyNumberFormat="1" applyFont="1" applyFill="1" applyBorder="1" applyAlignment="1">
      <alignment horizontal="left" vertical="center"/>
    </xf>
    <xf numFmtId="0" fontId="27" fillId="5" borderId="20" xfId="0" applyNumberFormat="1" applyFont="1" applyFill="1" applyBorder="1" applyAlignment="1">
      <alignment horizontal="center" vertical="center"/>
    </xf>
    <xf numFmtId="168" fontId="7" fillId="5" borderId="20" xfId="0" quotePrefix="1" applyNumberFormat="1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7" fillId="5" borderId="12" xfId="5" applyNumberFormat="1" applyFont="1" applyFill="1" applyBorder="1" applyAlignment="1">
      <alignment horizontal="left" vertical="center"/>
    </xf>
    <xf numFmtId="0" fontId="11" fillId="5" borderId="12" xfId="0" applyFont="1" applyFill="1" applyBorder="1"/>
    <xf numFmtId="0" fontId="11" fillId="5" borderId="0" xfId="0" applyFont="1" applyFill="1"/>
    <xf numFmtId="0" fontId="10" fillId="5" borderId="30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166" fontId="7" fillId="5" borderId="31" xfId="0" applyNumberFormat="1" applyFont="1" applyFill="1" applyBorder="1" applyAlignment="1">
      <alignment horizontal="center" vertical="center"/>
    </xf>
    <xf numFmtId="14" fontId="7" fillId="5" borderId="12" xfId="0" applyNumberFormat="1" applyFont="1" applyFill="1" applyBorder="1" applyAlignment="1">
      <alignment horizontal="left" vertical="center"/>
    </xf>
    <xf numFmtId="0" fontId="0" fillId="5" borderId="12" xfId="0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7" fillId="11" borderId="12" xfId="0" applyFont="1" applyFill="1" applyBorder="1" applyAlignment="1">
      <alignment horizontal="left" vertical="center"/>
    </xf>
    <xf numFmtId="0" fontId="31" fillId="11" borderId="12" xfId="0" applyNumberFormat="1" applyFont="1" applyFill="1" applyBorder="1" applyAlignment="1">
      <alignment horizontal="left" vertical="center"/>
    </xf>
    <xf numFmtId="0" fontId="31" fillId="11" borderId="12" xfId="0" applyFont="1" applyFill="1" applyBorder="1" applyAlignment="1">
      <alignment horizontal="left" vertical="center"/>
    </xf>
    <xf numFmtId="1" fontId="7" fillId="11" borderId="12" xfId="0" quotePrefix="1" applyNumberFormat="1" applyFont="1" applyFill="1" applyBorder="1" applyAlignment="1">
      <alignment horizontal="left" vertical="center"/>
    </xf>
    <xf numFmtId="0" fontId="7" fillId="11" borderId="12" xfId="0" applyFont="1" applyFill="1" applyBorder="1" applyAlignment="1">
      <alignment horizontal="left" vertical="top"/>
    </xf>
    <xf numFmtId="0" fontId="11" fillId="11" borderId="12" xfId="0" applyFont="1" applyFill="1" applyBorder="1" applyAlignment="1">
      <alignment horizontal="left" vertical="center"/>
    </xf>
    <xf numFmtId="0" fontId="51" fillId="13" borderId="9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vertical="center"/>
    </xf>
    <xf numFmtId="0" fontId="31" fillId="11" borderId="12" xfId="0" applyFont="1" applyFill="1" applyBorder="1" applyAlignment="1">
      <alignment vertical="center"/>
    </xf>
    <xf numFmtId="0" fontId="33" fillId="5" borderId="12" xfId="0" applyFont="1" applyFill="1" applyBorder="1" applyAlignment="1">
      <alignment horizontal="center" vertical="center"/>
    </xf>
    <xf numFmtId="0" fontId="7" fillId="5" borderId="12" xfId="6" applyNumberFormat="1" applyFont="1" applyFill="1" applyBorder="1" applyAlignment="1">
      <alignment horizontal="left" vertical="center"/>
    </xf>
    <xf numFmtId="166" fontId="7" fillId="16" borderId="20" xfId="0" applyNumberFormat="1" applyFont="1" applyFill="1" applyBorder="1" applyAlignment="1">
      <alignment horizontal="center" vertical="center"/>
    </xf>
    <xf numFmtId="0" fontId="11" fillId="0" borderId="12" xfId="6" applyNumberFormat="1" applyFont="1" applyFill="1" applyBorder="1" applyAlignment="1">
      <alignment horizontal="left" vertical="center"/>
    </xf>
    <xf numFmtId="0" fontId="11" fillId="0" borderId="12" xfId="0" quotePrefix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left" vertical="center"/>
    </xf>
    <xf numFmtId="0" fontId="7" fillId="0" borderId="20" xfId="0" quotePrefix="1" applyFont="1" applyFill="1" applyBorder="1" applyAlignment="1">
      <alignment horizontal="left" vertical="center"/>
    </xf>
    <xf numFmtId="1" fontId="31" fillId="0" borderId="30" xfId="0" quotePrefix="1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/>
    <xf numFmtId="1" fontId="31" fillId="0" borderId="12" xfId="0" quotePrefix="1" applyNumberFormat="1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12" xfId="0" quotePrefix="1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/>
    <xf numFmtId="0" fontId="11" fillId="0" borderId="29" xfId="0" applyFont="1" applyFill="1" applyBorder="1" applyAlignment="1">
      <alignment horizontal="left" vertical="center"/>
    </xf>
    <xf numFmtId="0" fontId="11" fillId="0" borderId="29" xfId="0" quotePrefix="1" applyFont="1" applyFill="1" applyBorder="1" applyAlignment="1">
      <alignment horizontal="left" vertical="center"/>
    </xf>
    <xf numFmtId="0" fontId="27" fillId="5" borderId="0" xfId="5" applyNumberFormat="1" applyFont="1" applyFill="1" applyBorder="1" applyAlignment="1">
      <alignment horizontal="center" vertical="center"/>
    </xf>
    <xf numFmtId="0" fontId="27" fillId="5" borderId="0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center" vertical="center"/>
    </xf>
    <xf numFmtId="0" fontId="27" fillId="5" borderId="0" xfId="6" quotePrefix="1" applyNumberFormat="1" applyFont="1" applyFill="1" applyBorder="1" applyAlignment="1">
      <alignment horizontal="center" vertical="center"/>
    </xf>
    <xf numFmtId="0" fontId="27" fillId="5" borderId="0" xfId="6" applyNumberFormat="1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15" fontId="11" fillId="5" borderId="0" xfId="0" applyNumberFormat="1" applyFont="1" applyFill="1" applyBorder="1" applyAlignment="1">
      <alignment horizontal="left" vertical="center"/>
    </xf>
    <xf numFmtId="0" fontId="7" fillId="5" borderId="0" xfId="1" applyNumberFormat="1" applyFont="1" applyFill="1" applyBorder="1" applyAlignment="1">
      <alignment horizontal="center" vertical="center"/>
    </xf>
    <xf numFmtId="0" fontId="27" fillId="5" borderId="0" xfId="1" applyNumberFormat="1" applyFont="1" applyFill="1" applyBorder="1" applyAlignment="1">
      <alignment horizontal="center" vertical="center"/>
    </xf>
    <xf numFmtId="0" fontId="27" fillId="5" borderId="0" xfId="0" quotePrefix="1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left" vertical="top"/>
    </xf>
    <xf numFmtId="1" fontId="7" fillId="0" borderId="20" xfId="0" quotePrefix="1" applyNumberFormat="1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top"/>
    </xf>
    <xf numFmtId="168" fontId="7" fillId="5" borderId="12" xfId="0" quotePrefix="1" applyNumberFormat="1" applyFont="1" applyFill="1" applyBorder="1" applyAlignment="1">
      <alignment horizontal="center" vertical="center"/>
    </xf>
    <xf numFmtId="1" fontId="11" fillId="0" borderId="12" xfId="0" quotePrefix="1" applyNumberFormat="1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top"/>
    </xf>
    <xf numFmtId="168" fontId="7" fillId="0" borderId="20" xfId="0" applyNumberFormat="1" applyFont="1" applyFill="1" applyBorder="1" applyAlignment="1">
      <alignment horizontal="center" vertical="center"/>
    </xf>
    <xf numFmtId="166" fontId="7" fillId="16" borderId="12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/>
    </xf>
    <xf numFmtId="166" fontId="15" fillId="3" borderId="53" xfId="0" applyNumberFormat="1" applyFont="1" applyFill="1" applyBorder="1" applyAlignment="1">
      <alignment horizontal="center" vertical="center"/>
    </xf>
    <xf numFmtId="167" fontId="15" fillId="3" borderId="53" xfId="0" applyNumberFormat="1" applyFont="1" applyFill="1" applyBorder="1" applyAlignment="1">
      <alignment horizontal="center"/>
    </xf>
    <xf numFmtId="166" fontId="15" fillId="3" borderId="53" xfId="0" applyNumberFormat="1" applyFont="1" applyFill="1" applyBorder="1" applyAlignment="1">
      <alignment horizontal="right" vertical="center"/>
    </xf>
    <xf numFmtId="1" fontId="15" fillId="3" borderId="53" xfId="0" applyNumberFormat="1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left" vertical="center"/>
    </xf>
    <xf numFmtId="166" fontId="15" fillId="3" borderId="52" xfId="0" applyNumberFormat="1" applyFont="1" applyFill="1" applyBorder="1" applyAlignment="1">
      <alignment horizontal="center" vertical="center"/>
    </xf>
    <xf numFmtId="167" fontId="15" fillId="3" borderId="52" xfId="0" applyNumberFormat="1" applyFont="1" applyFill="1" applyBorder="1" applyAlignment="1">
      <alignment horizontal="center"/>
    </xf>
    <xf numFmtId="166" fontId="15" fillId="3" borderId="52" xfId="0" applyNumberFormat="1" applyFont="1" applyFill="1" applyBorder="1" applyAlignment="1">
      <alignment horizontal="right" vertical="center"/>
    </xf>
    <xf numFmtId="1" fontId="15" fillId="3" borderId="52" xfId="0" applyNumberFormat="1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top"/>
    </xf>
    <xf numFmtId="0" fontId="7" fillId="4" borderId="20" xfId="0" applyFont="1" applyFill="1" applyBorder="1" applyAlignment="1">
      <alignment horizontal="center" vertical="center"/>
    </xf>
    <xf numFmtId="0" fontId="7" fillId="4" borderId="12" xfId="6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 wrapText="1"/>
    </xf>
    <xf numFmtId="0" fontId="26" fillId="7" borderId="33" xfId="0" applyFont="1" applyFill="1" applyBorder="1" applyAlignment="1">
      <alignment horizontal="center" vertical="center" wrapText="1"/>
    </xf>
    <xf numFmtId="0" fontId="46" fillId="7" borderId="32" xfId="0" applyFont="1" applyFill="1" applyBorder="1" applyAlignment="1">
      <alignment horizontal="center" vertical="center" wrapText="1"/>
    </xf>
    <xf numFmtId="0" fontId="46" fillId="7" borderId="33" xfId="0" applyFont="1" applyFill="1" applyBorder="1" applyAlignment="1">
      <alignment horizontal="center" vertical="center" wrapText="1"/>
    </xf>
    <xf numFmtId="0" fontId="58" fillId="7" borderId="32" xfId="0" applyFont="1" applyFill="1" applyBorder="1" applyAlignment="1">
      <alignment horizontal="center" vertical="center" wrapText="1"/>
    </xf>
    <xf numFmtId="0" fontId="58" fillId="7" borderId="33" xfId="0" applyFont="1" applyFill="1" applyBorder="1" applyAlignment="1">
      <alignment horizontal="center" vertical="center" wrapText="1"/>
    </xf>
    <xf numFmtId="0" fontId="42" fillId="7" borderId="32" xfId="0" applyFont="1" applyFill="1" applyBorder="1" applyAlignment="1">
      <alignment horizontal="center" vertical="center" wrapText="1"/>
    </xf>
    <xf numFmtId="0" fontId="42" fillId="7" borderId="33" xfId="0" applyFont="1" applyFill="1" applyBorder="1" applyAlignment="1">
      <alignment horizontal="center" vertical="center" wrapText="1"/>
    </xf>
    <xf numFmtId="0" fontId="26" fillId="12" borderId="32" xfId="0" applyFont="1" applyFill="1" applyBorder="1" applyAlignment="1">
      <alignment horizontal="center" vertical="center" wrapText="1"/>
    </xf>
    <xf numFmtId="0" fontId="26" fillId="12" borderId="33" xfId="0" applyFont="1" applyFill="1" applyBorder="1" applyAlignment="1">
      <alignment horizontal="center" vertical="center" wrapText="1"/>
    </xf>
    <xf numFmtId="0" fontId="26" fillId="12" borderId="32" xfId="0" applyFont="1" applyFill="1" applyBorder="1" applyAlignment="1">
      <alignment horizontal="center" vertical="center"/>
    </xf>
    <xf numFmtId="0" fontId="26" fillId="12" borderId="33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6" fillId="12" borderId="23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center" vertical="center"/>
    </xf>
    <xf numFmtId="0" fontId="26" fillId="12" borderId="24" xfId="0" applyFont="1" applyFill="1" applyBorder="1" applyAlignment="1">
      <alignment horizontal="center" vertical="center"/>
    </xf>
    <xf numFmtId="0" fontId="35" fillId="11" borderId="32" xfId="0" applyFont="1" applyFill="1" applyBorder="1" applyAlignment="1">
      <alignment horizontal="center" vertical="center"/>
    </xf>
    <xf numFmtId="0" fontId="35" fillId="11" borderId="33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16" fillId="11" borderId="24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35" fillId="11" borderId="30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56" fillId="11" borderId="23" xfId="0" applyFont="1" applyFill="1" applyBorder="1" applyAlignment="1">
      <alignment horizontal="center" vertical="center"/>
    </xf>
    <xf numFmtId="0" fontId="56" fillId="11" borderId="25" xfId="0" applyFont="1" applyFill="1" applyBorder="1" applyAlignment="1">
      <alignment horizontal="center" vertical="center"/>
    </xf>
    <xf numFmtId="0" fontId="56" fillId="11" borderId="24" xfId="0" applyFont="1" applyFill="1" applyBorder="1" applyAlignment="1">
      <alignment horizontal="center" vertical="center"/>
    </xf>
    <xf numFmtId="0" fontId="56" fillId="4" borderId="26" xfId="0" applyFont="1" applyFill="1" applyBorder="1" applyAlignment="1">
      <alignment horizontal="center" vertical="center"/>
    </xf>
    <xf numFmtId="0" fontId="56" fillId="9" borderId="26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0" fontId="51" fillId="16" borderId="23" xfId="0" applyFont="1" applyFill="1" applyBorder="1" applyAlignment="1">
      <alignment horizontal="center" vertical="center"/>
    </xf>
    <xf numFmtId="0" fontId="51" fillId="16" borderId="25" xfId="0" applyFont="1" applyFill="1" applyBorder="1" applyAlignment="1">
      <alignment horizontal="center" vertical="center"/>
    </xf>
    <xf numFmtId="0" fontId="51" fillId="16" borderId="24" xfId="0" applyFont="1" applyFill="1" applyBorder="1" applyAlignment="1">
      <alignment horizontal="center" vertical="center"/>
    </xf>
    <xf numFmtId="0" fontId="49" fillId="0" borderId="0" xfId="24" applyFont="1" applyAlignment="1">
      <alignment horizontal="left" vertical="center"/>
    </xf>
    <xf numFmtId="0" fontId="51" fillId="13" borderId="9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168" fontId="10" fillId="2" borderId="4" xfId="2" applyNumberFormat="1" applyFont="1" applyFill="1" applyBorder="1" applyAlignment="1">
      <alignment horizontal="center" vertical="center" wrapText="1"/>
    </xf>
    <xf numFmtId="168" fontId="10" fillId="2" borderId="10" xfId="2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8" borderId="34" xfId="1" applyNumberFormat="1" applyFont="1" applyFill="1" applyBorder="1" applyAlignment="1">
      <alignment horizontal="center" vertical="center"/>
    </xf>
    <xf numFmtId="0" fontId="10" fillId="8" borderId="35" xfId="1" applyNumberFormat="1" applyFont="1" applyFill="1" applyBorder="1" applyAlignment="1">
      <alignment horizontal="center" vertical="center"/>
    </xf>
    <xf numFmtId="0" fontId="10" fillId="8" borderId="29" xfId="1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1" fontId="10" fillId="3" borderId="23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horizontal="center" vertical="center"/>
    </xf>
    <xf numFmtId="0" fontId="10" fillId="2" borderId="10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2" borderId="6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10" fillId="2" borderId="10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1" fontId="10" fillId="2" borderId="4" xfId="1" applyNumberFormat="1" applyFont="1" applyFill="1" applyBorder="1" applyAlignment="1">
      <alignment horizontal="center" vertical="center"/>
    </xf>
    <xf numFmtId="1" fontId="10" fillId="2" borderId="10" xfId="1" applyNumberFormat="1" applyFont="1" applyFill="1" applyBorder="1" applyAlignment="1">
      <alignment horizontal="center" vertical="center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6" xfId="2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166" fontId="10" fillId="2" borderId="3" xfId="1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8" xfId="1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/>
    </xf>
    <xf numFmtId="1" fontId="10" fillId="3" borderId="44" xfId="0" applyNumberFormat="1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1" fontId="10" fillId="3" borderId="46" xfId="0" applyNumberFormat="1" applyFont="1" applyFill="1" applyBorder="1" applyAlignment="1">
      <alignment horizontal="center" vertical="center"/>
    </xf>
    <xf numFmtId="0" fontId="10" fillId="2" borderId="51" xfId="2" applyFont="1" applyFill="1" applyBorder="1" applyAlignment="1">
      <alignment horizontal="center" vertical="center"/>
    </xf>
    <xf numFmtId="0" fontId="10" fillId="2" borderId="48" xfId="1" applyNumberFormat="1" applyFont="1" applyFill="1" applyBorder="1" applyAlignment="1">
      <alignment horizontal="center" vertical="center"/>
    </xf>
    <xf numFmtId="0" fontId="10" fillId="2" borderId="49" xfId="1" applyNumberFormat="1" applyFont="1" applyFill="1" applyBorder="1" applyAlignment="1">
      <alignment horizontal="center" vertical="center"/>
    </xf>
    <xf numFmtId="0" fontId="10" fillId="2" borderId="50" xfId="1" applyNumberFormat="1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 wrapText="1"/>
    </xf>
    <xf numFmtId="168" fontId="10" fillId="2" borderId="30" xfId="2" applyNumberFormat="1" applyFont="1" applyFill="1" applyBorder="1" applyAlignment="1">
      <alignment horizontal="center" vertical="center" wrapText="1"/>
    </xf>
    <xf numFmtId="0" fontId="10" fillId="2" borderId="48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30" xfId="1" applyNumberFormat="1" applyFont="1" applyFill="1" applyBorder="1" applyAlignment="1">
      <alignment horizontal="center" vertical="center" wrapText="1"/>
    </xf>
    <xf numFmtId="0" fontId="10" fillId="2" borderId="30" xfId="1" applyNumberFormat="1" applyFont="1" applyFill="1" applyBorder="1" applyAlignment="1">
      <alignment horizontal="center" vertical="center"/>
    </xf>
    <xf numFmtId="166" fontId="10" fillId="2" borderId="48" xfId="1" applyNumberFormat="1" applyFont="1" applyFill="1" applyBorder="1" applyAlignment="1">
      <alignment horizontal="center" vertical="center"/>
    </xf>
    <xf numFmtId="166" fontId="10" fillId="2" borderId="49" xfId="1" applyNumberFormat="1" applyFont="1" applyFill="1" applyBorder="1" applyAlignment="1">
      <alignment horizontal="center" vertical="center"/>
    </xf>
    <xf numFmtId="1" fontId="10" fillId="2" borderId="30" xfId="1" applyNumberFormat="1" applyFont="1" applyFill="1" applyBorder="1" applyAlignment="1">
      <alignment horizontal="center" vertical="center"/>
    </xf>
    <xf numFmtId="0" fontId="10" fillId="2" borderId="48" xfId="2" applyNumberFormat="1" applyFont="1" applyFill="1" applyBorder="1" applyAlignment="1">
      <alignment horizontal="center" vertical="center" wrapText="1"/>
    </xf>
    <xf numFmtId="0" fontId="10" fillId="2" borderId="50" xfId="2" applyNumberFormat="1" applyFont="1" applyFill="1" applyBorder="1" applyAlignment="1">
      <alignment horizontal="center" vertical="center" wrapText="1"/>
    </xf>
    <xf numFmtId="0" fontId="10" fillId="2" borderId="49" xfId="2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1" fontId="10" fillId="3" borderId="58" xfId="0" applyNumberFormat="1" applyFont="1" applyFill="1" applyBorder="1" applyAlignment="1">
      <alignment horizontal="center" vertical="center"/>
    </xf>
    <xf numFmtId="1" fontId="10" fillId="3" borderId="59" xfId="0" applyNumberFormat="1" applyFont="1" applyFill="1" applyBorder="1" applyAlignment="1">
      <alignment horizontal="center" vertical="center"/>
    </xf>
    <xf numFmtId="1" fontId="10" fillId="3" borderId="60" xfId="0" applyNumberFormat="1" applyFont="1" applyFill="1" applyBorder="1" applyAlignment="1">
      <alignment horizontal="center" vertical="center"/>
    </xf>
  </cellXfs>
  <cellStyles count="25">
    <cellStyle name="Comma" xfId="5" builtinId="3"/>
    <cellStyle name="Comma [0]" xfId="23" builtinId="6"/>
    <cellStyle name="Comma 100" xfId="1"/>
    <cellStyle name="Comma 18" xfId="16"/>
    <cellStyle name="Comma 2" xfId="3"/>
    <cellStyle name="Comma 2 10" xfId="6"/>
    <cellStyle name="Comma 2 3" xfId="4"/>
    <cellStyle name="Comma 2 9" xfId="17"/>
    <cellStyle name="Comma 2 9 2" xfId="21"/>
    <cellStyle name="Comma 4 2 2" xfId="11"/>
    <cellStyle name="Currency [0] 2" xfId="7"/>
    <cellStyle name="Currency [0] 3" xfId="12"/>
    <cellStyle name="Currency [0] 3 2 2" xfId="15"/>
    <cellStyle name="Good 2" xfId="20"/>
    <cellStyle name="Normal" xfId="0" builtinId="0"/>
    <cellStyle name="Normal 14" xfId="13"/>
    <cellStyle name="Normal 15" xfId="18"/>
    <cellStyle name="Normal 2 10" xfId="2"/>
    <cellStyle name="Normal 2 17" xfId="14"/>
    <cellStyle name="Normal 3" xfId="22"/>
    <cellStyle name="Normal 3 2" xfId="10"/>
    <cellStyle name="Normal 4" xfId="19"/>
    <cellStyle name="Normal 5 2" xfId="9"/>
    <cellStyle name="Normal 6 2" xfId="8"/>
    <cellStyle name="표준_2005년POP실적 2" xfId="24"/>
  </cellStyles>
  <dxfs count="1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9AFC"/>
      <color rgb="FF00FFFF"/>
      <color rgb="FFEF8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5"/>
  <sheetViews>
    <sheetView zoomScale="80" zoomScaleNormal="80" workbookViewId="0">
      <selection activeCell="T22" sqref="T22"/>
    </sheetView>
  </sheetViews>
  <sheetFormatPr defaultColWidth="9.1796875" defaultRowHeight="14.5"/>
  <cols>
    <col min="1" max="1" width="17" customWidth="1"/>
    <col min="2" max="2" width="8.54296875" customWidth="1"/>
    <col min="3" max="3" width="8.36328125" customWidth="1"/>
    <col min="4" max="4" width="8.453125" customWidth="1"/>
    <col min="5" max="5" width="8.26953125" customWidth="1"/>
    <col min="6" max="6" width="8" customWidth="1"/>
    <col min="7" max="7" width="8.7265625" customWidth="1"/>
    <col min="8" max="8" width="8.26953125" customWidth="1"/>
    <col min="9" max="9" width="8.81640625" customWidth="1"/>
    <col min="10" max="10" width="9.1796875" customWidth="1"/>
    <col min="11" max="11" width="10.453125" customWidth="1"/>
    <col min="12" max="12" width="9.36328125" customWidth="1"/>
    <col min="13" max="13" width="9.26953125" customWidth="1"/>
    <col min="14" max="14" width="8.7265625" customWidth="1"/>
    <col min="15" max="15" width="10.1796875" customWidth="1"/>
    <col min="16" max="16" width="10.453125" style="45" customWidth="1"/>
    <col min="17" max="17" width="11.90625" customWidth="1"/>
    <col min="18" max="18" width="9.6328125" customWidth="1"/>
    <col min="19" max="19" width="10.36328125" customWidth="1"/>
    <col min="20" max="20" width="10" customWidth="1"/>
    <col min="21" max="21" width="10" style="45" customWidth="1"/>
    <col min="22" max="22" width="8.54296875" customWidth="1"/>
  </cols>
  <sheetData>
    <row r="1" spans="1:25" ht="21">
      <c r="A1" s="775" t="s">
        <v>6424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</row>
    <row r="2" spans="1:25" ht="18">
      <c r="A2" s="328" t="s">
        <v>7200</v>
      </c>
    </row>
    <row r="3" spans="1:25" ht="18" customHeight="1">
      <c r="A3" s="771" t="s">
        <v>6374</v>
      </c>
      <c r="B3" s="771" t="s">
        <v>6375</v>
      </c>
      <c r="C3" s="329" t="s">
        <v>6376</v>
      </c>
      <c r="D3" s="329" t="s">
        <v>6377</v>
      </c>
      <c r="E3" s="329" t="s">
        <v>160</v>
      </c>
      <c r="F3" s="771" t="s">
        <v>160</v>
      </c>
      <c r="G3" s="329" t="s">
        <v>160</v>
      </c>
      <c r="H3" s="771" t="s">
        <v>164</v>
      </c>
      <c r="I3" s="771" t="s">
        <v>616</v>
      </c>
      <c r="J3" s="776" t="s">
        <v>445</v>
      </c>
      <c r="K3" s="777"/>
      <c r="L3" s="777"/>
      <c r="M3" s="777"/>
      <c r="N3" s="778"/>
      <c r="O3" s="771" t="s">
        <v>3286</v>
      </c>
      <c r="P3" s="769" t="s">
        <v>5172</v>
      </c>
      <c r="Q3" s="769" t="s">
        <v>6378</v>
      </c>
      <c r="R3" s="769" t="s">
        <v>6379</v>
      </c>
      <c r="S3" s="769" t="s">
        <v>6380</v>
      </c>
      <c r="T3" s="776" t="s">
        <v>6381</v>
      </c>
      <c r="U3" s="777"/>
      <c r="V3" s="778"/>
    </row>
    <row r="4" spans="1:25" ht="18" customHeight="1">
      <c r="A4" s="772"/>
      <c r="B4" s="772"/>
      <c r="C4" s="329" t="s">
        <v>6382</v>
      </c>
      <c r="D4" s="329" t="s">
        <v>6382</v>
      </c>
      <c r="E4" s="329" t="s">
        <v>33</v>
      </c>
      <c r="F4" s="772"/>
      <c r="G4" s="329" t="s">
        <v>6383</v>
      </c>
      <c r="H4" s="772"/>
      <c r="I4" s="772"/>
      <c r="J4" s="329" t="s">
        <v>6354</v>
      </c>
      <c r="K4" s="329" t="s">
        <v>5271</v>
      </c>
      <c r="L4" s="329" t="s">
        <v>6384</v>
      </c>
      <c r="M4" s="329" t="s">
        <v>149</v>
      </c>
      <c r="N4" s="329" t="s">
        <v>6385</v>
      </c>
      <c r="O4" s="772"/>
      <c r="P4" s="770"/>
      <c r="Q4" s="770"/>
      <c r="R4" s="770"/>
      <c r="S4" s="770"/>
      <c r="T4" s="329" t="s">
        <v>6354</v>
      </c>
      <c r="U4" s="329" t="s">
        <v>5271</v>
      </c>
      <c r="V4" s="329" t="s">
        <v>3286</v>
      </c>
    </row>
    <row r="5" spans="1:25">
      <c r="A5" s="330" t="s">
        <v>6386</v>
      </c>
      <c r="B5" s="331"/>
      <c r="C5" s="331"/>
      <c r="D5" s="331"/>
      <c r="E5" s="331">
        <v>1</v>
      </c>
      <c r="F5" s="331">
        <v>2</v>
      </c>
      <c r="G5" s="331">
        <v>2</v>
      </c>
      <c r="H5" s="331">
        <v>2</v>
      </c>
      <c r="I5" s="331">
        <v>2</v>
      </c>
      <c r="J5" s="331">
        <v>6</v>
      </c>
      <c r="K5" s="331">
        <v>5</v>
      </c>
      <c r="L5" s="331">
        <v>1</v>
      </c>
      <c r="M5" s="331">
        <v>1</v>
      </c>
      <c r="N5" s="331"/>
      <c r="O5" s="331">
        <f>SUM(B5:N5)</f>
        <v>22</v>
      </c>
      <c r="P5" s="332"/>
      <c r="Q5" s="332"/>
      <c r="R5" s="520">
        <f>'Rekap Status'!G17+'Rekap Status'!H17+'Rekap Status'!I17</f>
        <v>88</v>
      </c>
      <c r="S5" s="520">
        <f>'Rekap Status'!J17+'Rekap Status'!K17+'Rekap Status'!L17</f>
        <v>21</v>
      </c>
      <c r="T5" s="382"/>
      <c r="U5" s="382"/>
      <c r="V5" s="382">
        <f>SUM(T5:U5)</f>
        <v>0</v>
      </c>
    </row>
    <row r="6" spans="1:25">
      <c r="A6" s="330" t="s">
        <v>6387</v>
      </c>
      <c r="B6" s="331"/>
      <c r="C6" s="331"/>
      <c r="D6" s="331">
        <v>1</v>
      </c>
      <c r="E6" s="331"/>
      <c r="F6" s="331">
        <v>2</v>
      </c>
      <c r="G6" s="331"/>
      <c r="H6" s="331">
        <v>2</v>
      </c>
      <c r="I6" s="331">
        <v>2</v>
      </c>
      <c r="J6" s="331">
        <v>6</v>
      </c>
      <c r="K6" s="331">
        <v>6</v>
      </c>
      <c r="L6" s="331">
        <v>1</v>
      </c>
      <c r="M6" s="331">
        <v>1</v>
      </c>
      <c r="N6" s="331"/>
      <c r="O6" s="331">
        <f>SUM(B6:N6)</f>
        <v>21</v>
      </c>
      <c r="P6" s="332">
        <v>2</v>
      </c>
      <c r="Q6" s="334"/>
      <c r="R6" s="520">
        <f>'Rekap Status'!G18+'Rekap Status'!H18+'Rekap Status'!I18</f>
        <v>73</v>
      </c>
      <c r="S6" s="520">
        <f>'Rekap Status'!J18+'Rekap Status'!K18+'Rekap Status'!L18</f>
        <v>34</v>
      </c>
      <c r="T6" s="382"/>
      <c r="U6" s="382"/>
      <c r="V6" s="382">
        <f t="shared" ref="V6:V13" si="0">SUM(T6:U6)</f>
        <v>0</v>
      </c>
    </row>
    <row r="7" spans="1:25">
      <c r="A7" s="330" t="s">
        <v>6388</v>
      </c>
      <c r="B7" s="331"/>
      <c r="C7" s="331"/>
      <c r="D7" s="331"/>
      <c r="E7" s="331">
        <v>1</v>
      </c>
      <c r="F7" s="331">
        <v>2</v>
      </c>
      <c r="G7" s="331">
        <v>1</v>
      </c>
      <c r="H7" s="331">
        <v>2</v>
      </c>
      <c r="I7" s="331">
        <v>2</v>
      </c>
      <c r="J7" s="331">
        <v>6</v>
      </c>
      <c r="K7" s="331">
        <v>6</v>
      </c>
      <c r="L7" s="331"/>
      <c r="M7" s="331">
        <v>1</v>
      </c>
      <c r="N7" s="331"/>
      <c r="O7" s="331">
        <f t="shared" ref="O7:O13" si="1">SUM(B7:N7)</f>
        <v>21</v>
      </c>
      <c r="P7" s="332"/>
      <c r="Q7" s="334"/>
      <c r="R7" s="520">
        <f>'Rekap Status'!G19+'Rekap Status'!H19+'Rekap Status'!I19</f>
        <v>64</v>
      </c>
      <c r="S7" s="520">
        <f>'Rekap Status'!J19+'Rekap Status'!K19+'Rekap Status'!L19</f>
        <v>30</v>
      </c>
      <c r="T7" s="382"/>
      <c r="U7" s="382"/>
      <c r="V7" s="382">
        <f t="shared" si="0"/>
        <v>0</v>
      </c>
    </row>
    <row r="8" spans="1:25">
      <c r="A8" s="330" t="s">
        <v>6389</v>
      </c>
      <c r="B8" s="331"/>
      <c r="C8" s="331"/>
      <c r="D8" s="331"/>
      <c r="E8" s="331"/>
      <c r="F8" s="331">
        <v>4</v>
      </c>
      <c r="G8" s="331"/>
      <c r="H8" s="331">
        <v>2</v>
      </c>
      <c r="I8" s="331">
        <v>2</v>
      </c>
      <c r="J8" s="331">
        <v>5</v>
      </c>
      <c r="K8" s="331">
        <v>5</v>
      </c>
      <c r="L8" s="331">
        <v>1</v>
      </c>
      <c r="M8" s="331">
        <v>1</v>
      </c>
      <c r="N8" s="331"/>
      <c r="O8" s="331">
        <f t="shared" si="1"/>
        <v>20</v>
      </c>
      <c r="P8" s="332">
        <v>1</v>
      </c>
      <c r="Q8" s="332"/>
      <c r="R8" s="520">
        <f>'Rekap Status'!G20+'Rekap Status'!H20+'Rekap Status'!I20</f>
        <v>77</v>
      </c>
      <c r="S8" s="520">
        <f>'Rekap Status'!J20+'Rekap Status'!K20+'Rekap Status'!L20</f>
        <v>35</v>
      </c>
      <c r="T8" s="382"/>
      <c r="U8" s="382"/>
      <c r="V8" s="382">
        <f t="shared" si="0"/>
        <v>0</v>
      </c>
      <c r="Y8" s="335"/>
    </row>
    <row r="9" spans="1:25">
      <c r="A9" s="330" t="s">
        <v>6390</v>
      </c>
      <c r="B9" s="331"/>
      <c r="C9" s="331">
        <v>1</v>
      </c>
      <c r="D9" s="331"/>
      <c r="E9" s="331"/>
      <c r="F9" s="331">
        <v>1</v>
      </c>
      <c r="G9" s="331">
        <v>1</v>
      </c>
      <c r="H9" s="331">
        <v>2</v>
      </c>
      <c r="I9" s="331">
        <v>2</v>
      </c>
      <c r="J9" s="331">
        <v>5</v>
      </c>
      <c r="K9" s="331">
        <v>4</v>
      </c>
      <c r="L9" s="331">
        <v>1</v>
      </c>
      <c r="M9" s="331">
        <v>1</v>
      </c>
      <c r="N9" s="331"/>
      <c r="O9" s="331">
        <f t="shared" si="1"/>
        <v>18</v>
      </c>
      <c r="P9" s="332"/>
      <c r="Q9" s="332"/>
      <c r="R9" s="520">
        <f>'Rekap Status'!G21+'Rekap Status'!H21+'Rekap Status'!I21</f>
        <v>74</v>
      </c>
      <c r="S9" s="520">
        <f>'Rekap Status'!J21+'Rekap Status'!K21+'Rekap Status'!L21</f>
        <v>29</v>
      </c>
      <c r="T9" s="382"/>
      <c r="U9" s="382"/>
      <c r="V9" s="382">
        <f t="shared" si="0"/>
        <v>0</v>
      </c>
    </row>
    <row r="10" spans="1:25">
      <c r="A10" s="330" t="s">
        <v>6391</v>
      </c>
      <c r="B10" s="331"/>
      <c r="C10" s="331"/>
      <c r="D10" s="331"/>
      <c r="E10" s="331"/>
      <c r="F10" s="331"/>
      <c r="G10" s="331">
        <v>2</v>
      </c>
      <c r="H10" s="331">
        <v>2</v>
      </c>
      <c r="I10" s="331">
        <v>2</v>
      </c>
      <c r="J10" s="331">
        <v>5</v>
      </c>
      <c r="K10" s="331">
        <v>5</v>
      </c>
      <c r="L10" s="331">
        <v>1</v>
      </c>
      <c r="M10" s="331">
        <v>1</v>
      </c>
      <c r="N10" s="331"/>
      <c r="O10" s="331">
        <f t="shared" si="1"/>
        <v>18</v>
      </c>
      <c r="P10" s="332">
        <v>1</v>
      </c>
      <c r="Q10" s="334"/>
      <c r="R10" s="520">
        <f>'Rekap Status'!G22+'Rekap Status'!H22+'Rekap Status'!I22</f>
        <v>74</v>
      </c>
      <c r="S10" s="520">
        <f>'Rekap Status'!J22+'Rekap Status'!K22+'Rekap Status'!L22</f>
        <v>23</v>
      </c>
      <c r="T10" s="382"/>
      <c r="U10" s="382"/>
      <c r="V10" s="382">
        <f t="shared" si="0"/>
        <v>0</v>
      </c>
      <c r="Y10" s="335"/>
    </row>
    <row r="11" spans="1:25" s="318" customFormat="1">
      <c r="A11" s="336" t="s">
        <v>6392</v>
      </c>
      <c r="B11" s="331"/>
      <c r="C11" s="331"/>
      <c r="D11" s="331"/>
      <c r="E11" s="331">
        <v>1</v>
      </c>
      <c r="F11" s="331"/>
      <c r="G11" s="331">
        <v>3</v>
      </c>
      <c r="H11" s="331">
        <v>2</v>
      </c>
      <c r="I11" s="331">
        <v>2</v>
      </c>
      <c r="J11" s="331">
        <v>4</v>
      </c>
      <c r="K11" s="331">
        <v>4</v>
      </c>
      <c r="L11" s="331">
        <v>1</v>
      </c>
      <c r="M11" s="331">
        <v>1</v>
      </c>
      <c r="N11" s="331"/>
      <c r="O11" s="331">
        <f t="shared" si="1"/>
        <v>18</v>
      </c>
      <c r="P11" s="332"/>
      <c r="Q11" s="334"/>
      <c r="R11" s="520">
        <f>'Rekap Status'!G23+'Rekap Status'!H23+'Rekap Status'!I23</f>
        <v>61</v>
      </c>
      <c r="S11" s="520">
        <f>'Rekap Status'!J23+'Rekap Status'!K23+'Rekap Status'!L23</f>
        <v>21</v>
      </c>
      <c r="T11" s="382"/>
      <c r="U11" s="382"/>
      <c r="V11" s="382">
        <f t="shared" si="0"/>
        <v>0</v>
      </c>
    </row>
    <row r="12" spans="1:25" s="86" customFormat="1">
      <c r="A12" s="330" t="s">
        <v>6393</v>
      </c>
      <c r="B12" s="331"/>
      <c r="C12" s="331"/>
      <c r="D12" s="331"/>
      <c r="E12" s="331"/>
      <c r="F12" s="331">
        <v>1</v>
      </c>
      <c r="G12" s="331">
        <v>2</v>
      </c>
      <c r="H12" s="331">
        <v>2</v>
      </c>
      <c r="I12" s="331">
        <v>2</v>
      </c>
      <c r="J12" s="331">
        <v>5</v>
      </c>
      <c r="K12" s="331">
        <v>5</v>
      </c>
      <c r="L12" s="331">
        <v>1</v>
      </c>
      <c r="M12" s="331">
        <v>1</v>
      </c>
      <c r="N12" s="331"/>
      <c r="O12" s="331">
        <f t="shared" si="1"/>
        <v>19</v>
      </c>
      <c r="P12" s="332"/>
      <c r="Q12" s="334"/>
      <c r="R12" s="520">
        <f>'Rekap Status'!G24+'Rekap Status'!H24+'Rekap Status'!I24</f>
        <v>67</v>
      </c>
      <c r="S12" s="521">
        <f>'Rekap Status'!J24+'Rekap Status'!K24+'Rekap Status'!L24</f>
        <v>12</v>
      </c>
      <c r="T12" s="382"/>
      <c r="U12" s="382"/>
      <c r="V12" s="382">
        <f t="shared" si="0"/>
        <v>0</v>
      </c>
    </row>
    <row r="13" spans="1:25" s="86" customFormat="1">
      <c r="A13" s="330" t="s">
        <v>6394</v>
      </c>
      <c r="B13" s="331"/>
      <c r="C13" s="331"/>
      <c r="D13" s="331"/>
      <c r="E13" s="331">
        <v>1</v>
      </c>
      <c r="F13" s="331">
        <v>1</v>
      </c>
      <c r="G13" s="331">
        <v>2</v>
      </c>
      <c r="H13" s="331">
        <v>2</v>
      </c>
      <c r="I13" s="331">
        <v>2</v>
      </c>
      <c r="J13" s="331">
        <v>4</v>
      </c>
      <c r="K13" s="331">
        <v>5</v>
      </c>
      <c r="L13" s="331">
        <v>1</v>
      </c>
      <c r="M13" s="331">
        <v>1</v>
      </c>
      <c r="N13" s="331"/>
      <c r="O13" s="331">
        <f t="shared" si="1"/>
        <v>19</v>
      </c>
      <c r="P13" s="332"/>
      <c r="Q13" s="334"/>
      <c r="R13" s="520">
        <f>'Rekap Status'!G25+'Rekap Status'!H25+'Rekap Status'!I25</f>
        <v>54</v>
      </c>
      <c r="S13" s="520">
        <f>'Rekap Status'!J25+'Rekap Status'!K25+'Rekap Status'!L25</f>
        <v>31</v>
      </c>
      <c r="T13" s="382"/>
      <c r="U13" s="382"/>
      <c r="V13" s="382">
        <f t="shared" si="0"/>
        <v>0</v>
      </c>
    </row>
    <row r="14" spans="1:25" ht="21.75" customHeight="1">
      <c r="A14" s="329" t="s">
        <v>3286</v>
      </c>
      <c r="B14" s="337">
        <f>SUM(B5:B13)</f>
        <v>0</v>
      </c>
      <c r="C14" s="337">
        <f t="shared" ref="C14:N14" si="2">SUM(C5:C13)</f>
        <v>1</v>
      </c>
      <c r="D14" s="337">
        <f t="shared" si="2"/>
        <v>1</v>
      </c>
      <c r="E14" s="337">
        <f t="shared" si="2"/>
        <v>4</v>
      </c>
      <c r="F14" s="337">
        <f t="shared" si="2"/>
        <v>13</v>
      </c>
      <c r="G14" s="337">
        <f t="shared" si="2"/>
        <v>13</v>
      </c>
      <c r="H14" s="337">
        <f t="shared" si="2"/>
        <v>18</v>
      </c>
      <c r="I14" s="337">
        <f t="shared" si="2"/>
        <v>18</v>
      </c>
      <c r="J14" s="337">
        <f t="shared" si="2"/>
        <v>46</v>
      </c>
      <c r="K14" s="337">
        <f>SUM(K5:K13)</f>
        <v>45</v>
      </c>
      <c r="L14" s="337">
        <f t="shared" si="2"/>
        <v>8</v>
      </c>
      <c r="M14" s="337">
        <f t="shared" si="2"/>
        <v>9</v>
      </c>
      <c r="N14" s="337">
        <f t="shared" si="2"/>
        <v>0</v>
      </c>
      <c r="O14" s="337">
        <f>SUM(O5:O13)</f>
        <v>176</v>
      </c>
      <c r="P14" s="338">
        <f>SUM(P5:P13)</f>
        <v>4</v>
      </c>
      <c r="Q14" s="338"/>
      <c r="R14" s="338">
        <f>SUM(R5:R13)</f>
        <v>632</v>
      </c>
      <c r="S14" s="338">
        <f>SUM(S5:S13)</f>
        <v>236</v>
      </c>
      <c r="T14" s="338">
        <f>SUM(T5:T13)</f>
        <v>0</v>
      </c>
      <c r="U14" s="338">
        <f>SUM(U5:U13)</f>
        <v>0</v>
      </c>
      <c r="V14" s="339">
        <f>SUM(V5:V13)</f>
        <v>0</v>
      </c>
    </row>
    <row r="15" spans="1:25" ht="9" customHeight="1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1"/>
      <c r="Q15" s="342"/>
      <c r="R15" s="342"/>
      <c r="S15" s="342"/>
      <c r="T15" s="342"/>
      <c r="U15" s="341"/>
    </row>
    <row r="16" spans="1:25">
      <c r="A16" s="771" t="s">
        <v>6395</v>
      </c>
      <c r="B16" s="769" t="s">
        <v>6396</v>
      </c>
      <c r="C16" s="329" t="s">
        <v>6376</v>
      </c>
      <c r="D16" s="329" t="s">
        <v>6377</v>
      </c>
      <c r="E16" s="329" t="s">
        <v>160</v>
      </c>
      <c r="F16" s="771" t="s">
        <v>160</v>
      </c>
      <c r="G16" s="329" t="s">
        <v>160</v>
      </c>
      <c r="H16" s="771" t="s">
        <v>236</v>
      </c>
      <c r="I16" s="329" t="s">
        <v>6397</v>
      </c>
      <c r="J16" s="771" t="s">
        <v>445</v>
      </c>
      <c r="K16" s="329" t="s">
        <v>6398</v>
      </c>
      <c r="L16" s="769" t="s">
        <v>6384</v>
      </c>
      <c r="M16" s="771" t="s">
        <v>149</v>
      </c>
      <c r="N16" s="771" t="s">
        <v>6399</v>
      </c>
      <c r="O16" s="771" t="s">
        <v>3286</v>
      </c>
      <c r="P16" s="343"/>
      <c r="Q16" s="344"/>
      <c r="R16" s="345"/>
      <c r="S16" s="345"/>
      <c r="T16" s="345"/>
      <c r="U16" s="345"/>
    </row>
    <row r="17" spans="1:25">
      <c r="A17" s="772"/>
      <c r="B17" s="770"/>
      <c r="C17" s="329" t="s">
        <v>6382</v>
      </c>
      <c r="D17" s="329" t="s">
        <v>6382</v>
      </c>
      <c r="E17" s="329" t="s">
        <v>33</v>
      </c>
      <c r="F17" s="772"/>
      <c r="G17" s="329" t="s">
        <v>6383</v>
      </c>
      <c r="H17" s="772"/>
      <c r="I17" s="329" t="s">
        <v>6400</v>
      </c>
      <c r="J17" s="772"/>
      <c r="K17" s="329" t="s">
        <v>6401</v>
      </c>
      <c r="L17" s="770"/>
      <c r="M17" s="772"/>
      <c r="N17" s="772"/>
      <c r="O17" s="772"/>
      <c r="P17" s="343"/>
      <c r="Q17" s="344"/>
      <c r="R17" s="344"/>
      <c r="S17" s="344"/>
      <c r="T17" s="344"/>
      <c r="U17" s="346"/>
    </row>
    <row r="18" spans="1:25" s="48" customFormat="1" ht="15.75" customHeight="1">
      <c r="A18" s="347" t="s">
        <v>128</v>
      </c>
      <c r="B18" s="331">
        <v>1</v>
      </c>
      <c r="C18" s="331">
        <v>3</v>
      </c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>
        <f>SUM(B18:N18)</f>
        <v>4</v>
      </c>
      <c r="P18" s="348"/>
      <c r="Q18" s="349"/>
      <c r="R18" s="349"/>
      <c r="S18" s="349"/>
      <c r="T18" s="349"/>
      <c r="U18" s="350"/>
    </row>
    <row r="19" spans="1:25" s="48" customFormat="1" ht="15.75" customHeight="1">
      <c r="A19" s="347" t="s">
        <v>6402</v>
      </c>
      <c r="B19" s="331"/>
      <c r="C19" s="331"/>
      <c r="D19" s="331">
        <v>1</v>
      </c>
      <c r="E19" s="331"/>
      <c r="F19" s="331"/>
      <c r="G19" s="331">
        <v>2</v>
      </c>
      <c r="H19" s="331">
        <v>6</v>
      </c>
      <c r="I19" s="331"/>
      <c r="J19" s="331"/>
      <c r="K19" s="331"/>
      <c r="L19" s="331"/>
      <c r="M19" s="331"/>
      <c r="N19" s="331"/>
      <c r="O19" s="331">
        <f t="shared" ref="O19:O37" si="3">SUM(B19:N19)</f>
        <v>9</v>
      </c>
      <c r="P19" s="351"/>
      <c r="Q19" s="349"/>
      <c r="R19" s="349"/>
      <c r="S19" s="349"/>
      <c r="T19" s="349"/>
      <c r="U19" s="350"/>
    </row>
    <row r="20" spans="1:25" s="355" customFormat="1" ht="15.75" customHeight="1">
      <c r="A20" s="347" t="s">
        <v>6403</v>
      </c>
      <c r="B20" s="331"/>
      <c r="C20" s="331"/>
      <c r="D20" s="331">
        <v>1</v>
      </c>
      <c r="E20" s="331">
        <v>1</v>
      </c>
      <c r="F20" s="331"/>
      <c r="G20" s="331">
        <v>1</v>
      </c>
      <c r="H20" s="331"/>
      <c r="I20" s="331"/>
      <c r="J20" s="331">
        <v>22</v>
      </c>
      <c r="K20" s="331"/>
      <c r="L20" s="331"/>
      <c r="M20" s="331"/>
      <c r="N20" s="331"/>
      <c r="O20" s="331">
        <f t="shared" si="3"/>
        <v>25</v>
      </c>
      <c r="P20" s="352"/>
      <c r="Q20" s="353"/>
      <c r="R20" s="353"/>
      <c r="S20" s="353"/>
      <c r="T20" s="353"/>
      <c r="U20" s="354"/>
    </row>
    <row r="21" spans="1:25" s="48" customFormat="1" ht="15.75" customHeight="1">
      <c r="A21" s="356" t="s">
        <v>235</v>
      </c>
      <c r="B21" s="331"/>
      <c r="C21" s="331"/>
      <c r="D21" s="331"/>
      <c r="E21" s="331"/>
      <c r="F21" s="331">
        <v>1</v>
      </c>
      <c r="G21" s="331">
        <v>1</v>
      </c>
      <c r="H21" s="331">
        <v>1</v>
      </c>
      <c r="I21" s="331">
        <v>6</v>
      </c>
      <c r="J21" s="331"/>
      <c r="K21" s="331">
        <v>23</v>
      </c>
      <c r="L21" s="331"/>
      <c r="M21" s="331"/>
      <c r="N21" s="331"/>
      <c r="O21" s="331">
        <f t="shared" si="3"/>
        <v>32</v>
      </c>
      <c r="P21" s="348"/>
      <c r="Q21" s="349"/>
      <c r="R21" s="349"/>
      <c r="S21" s="349"/>
      <c r="T21" s="349"/>
      <c r="U21" s="350"/>
    </row>
    <row r="22" spans="1:25" s="355" customFormat="1" ht="15.75" customHeight="1">
      <c r="A22" s="347" t="s">
        <v>6404</v>
      </c>
      <c r="B22" s="331"/>
      <c r="C22" s="331"/>
      <c r="D22" s="331"/>
      <c r="E22" s="331"/>
      <c r="F22" s="331"/>
      <c r="G22" s="331"/>
      <c r="H22" s="331">
        <v>1</v>
      </c>
      <c r="I22" s="331"/>
      <c r="J22" s="331">
        <v>1</v>
      </c>
      <c r="K22" s="331"/>
      <c r="L22" s="331"/>
      <c r="M22" s="331"/>
      <c r="N22" s="331"/>
      <c r="O22" s="331">
        <f t="shared" si="3"/>
        <v>2</v>
      </c>
      <c r="P22" s="348"/>
      <c r="Q22" s="353"/>
      <c r="R22" s="353"/>
      <c r="S22" s="353"/>
      <c r="T22" s="353"/>
      <c r="U22" s="354"/>
    </row>
    <row r="23" spans="1:25" s="48" customFormat="1" ht="15.75" customHeight="1">
      <c r="A23" s="347" t="s">
        <v>6405</v>
      </c>
      <c r="B23" s="331"/>
      <c r="C23" s="331">
        <v>1</v>
      </c>
      <c r="D23" s="331"/>
      <c r="E23" s="331"/>
      <c r="F23" s="331"/>
      <c r="G23" s="331"/>
      <c r="H23" s="331">
        <v>1</v>
      </c>
      <c r="I23" s="331"/>
      <c r="J23" s="331"/>
      <c r="K23" s="331"/>
      <c r="L23" s="331"/>
      <c r="M23" s="331"/>
      <c r="N23" s="331"/>
      <c r="O23" s="331">
        <f t="shared" si="3"/>
        <v>2</v>
      </c>
      <c r="P23" s="348"/>
      <c r="Q23" s="349"/>
      <c r="R23" s="349"/>
      <c r="S23" s="349"/>
      <c r="T23" s="349"/>
      <c r="U23" s="350"/>
      <c r="Y23" s="48" t="s">
        <v>6406</v>
      </c>
    </row>
    <row r="24" spans="1:25" s="48" customFormat="1" ht="15.75" customHeight="1">
      <c r="A24" s="347" t="s">
        <v>113</v>
      </c>
      <c r="B24" s="331"/>
      <c r="C24" s="331"/>
      <c r="D24" s="331">
        <v>1</v>
      </c>
      <c r="E24" s="331"/>
      <c r="F24" s="331"/>
      <c r="G24" s="331">
        <v>2</v>
      </c>
      <c r="H24" s="331">
        <v>3</v>
      </c>
      <c r="I24" s="331"/>
      <c r="J24" s="331"/>
      <c r="K24" s="331"/>
      <c r="L24" s="331"/>
      <c r="M24" s="331"/>
      <c r="N24" s="331"/>
      <c r="O24" s="331">
        <f t="shared" si="3"/>
        <v>6</v>
      </c>
      <c r="P24" s="348"/>
      <c r="Q24" s="349"/>
      <c r="R24" s="349"/>
      <c r="S24" s="349"/>
      <c r="T24" s="349"/>
      <c r="U24" s="350"/>
    </row>
    <row r="25" spans="1:25" s="48" customFormat="1" ht="15.75" customHeight="1">
      <c r="A25" s="347" t="s">
        <v>6317</v>
      </c>
      <c r="B25" s="331"/>
      <c r="C25" s="331"/>
      <c r="D25" s="331"/>
      <c r="E25" s="331"/>
      <c r="F25" s="331"/>
      <c r="G25" s="331">
        <v>1</v>
      </c>
      <c r="H25" s="331">
        <v>3</v>
      </c>
      <c r="I25" s="331"/>
      <c r="J25" s="331">
        <v>1</v>
      </c>
      <c r="K25" s="331"/>
      <c r="L25" s="331"/>
      <c r="M25" s="331"/>
      <c r="N25" s="331"/>
      <c r="O25" s="331">
        <f t="shared" si="3"/>
        <v>5</v>
      </c>
      <c r="P25" s="348"/>
      <c r="Q25" s="349"/>
      <c r="R25" s="349"/>
      <c r="S25" s="349"/>
      <c r="T25" s="349"/>
      <c r="U25" s="350"/>
    </row>
    <row r="26" spans="1:25" s="48" customFormat="1" ht="15.75" customHeight="1">
      <c r="A26" s="347" t="s">
        <v>461</v>
      </c>
      <c r="B26" s="331"/>
      <c r="C26" s="331"/>
      <c r="D26" s="331"/>
      <c r="E26" s="331"/>
      <c r="F26" s="331"/>
      <c r="G26" s="331"/>
      <c r="H26" s="331">
        <v>1</v>
      </c>
      <c r="I26" s="331"/>
      <c r="J26" s="331"/>
      <c r="K26" s="331"/>
      <c r="L26" s="331"/>
      <c r="M26" s="331"/>
      <c r="N26" s="331"/>
      <c r="O26" s="331">
        <f t="shared" si="3"/>
        <v>1</v>
      </c>
      <c r="P26" s="348"/>
      <c r="Q26" s="349"/>
      <c r="R26" s="349"/>
      <c r="S26" s="349"/>
      <c r="T26" s="349"/>
      <c r="U26" s="350"/>
    </row>
    <row r="27" spans="1:25" s="363" customFormat="1" ht="15.75" customHeight="1">
      <c r="A27" s="357" t="s">
        <v>6407</v>
      </c>
      <c r="B27" s="358"/>
      <c r="C27" s="359"/>
      <c r="D27" s="359"/>
      <c r="E27" s="358"/>
      <c r="F27" s="358"/>
      <c r="G27" s="358">
        <v>1</v>
      </c>
      <c r="H27" s="358">
        <v>1</v>
      </c>
      <c r="I27" s="358"/>
      <c r="J27" s="358"/>
      <c r="K27" s="358"/>
      <c r="L27" s="358"/>
      <c r="M27" s="358"/>
      <c r="N27" s="358"/>
      <c r="O27" s="331">
        <f t="shared" si="3"/>
        <v>2</v>
      </c>
      <c r="P27" s="360"/>
      <c r="Q27" s="361"/>
      <c r="R27" s="361"/>
      <c r="S27" s="361"/>
      <c r="T27" s="361"/>
      <c r="U27" s="362"/>
    </row>
    <row r="28" spans="1:25" s="355" customFormat="1" ht="15.75" customHeight="1">
      <c r="A28" s="356" t="s">
        <v>6408</v>
      </c>
      <c r="B28" s="331"/>
      <c r="C28" s="333"/>
      <c r="D28" s="333"/>
      <c r="E28" s="331"/>
      <c r="F28" s="331"/>
      <c r="G28" s="331"/>
      <c r="H28" s="331"/>
      <c r="I28" s="331">
        <v>19</v>
      </c>
      <c r="J28" s="331"/>
      <c r="K28" s="331"/>
      <c r="L28" s="331"/>
      <c r="M28" s="331"/>
      <c r="N28" s="331"/>
      <c r="O28" s="331">
        <f t="shared" si="3"/>
        <v>19</v>
      </c>
      <c r="P28" s="348"/>
      <c r="Q28" s="353"/>
      <c r="R28" s="353"/>
      <c r="S28" s="353"/>
      <c r="T28" s="353"/>
      <c r="U28" s="354"/>
    </row>
    <row r="29" spans="1:25" s="363" customFormat="1" ht="15.75" customHeight="1">
      <c r="A29" s="357" t="s">
        <v>6409</v>
      </c>
      <c r="B29" s="358"/>
      <c r="C29" s="359"/>
      <c r="D29" s="359"/>
      <c r="E29" s="358"/>
      <c r="F29" s="358"/>
      <c r="G29" s="358"/>
      <c r="H29" s="358">
        <v>1</v>
      </c>
      <c r="I29" s="358"/>
      <c r="J29" s="358"/>
      <c r="K29" s="358"/>
      <c r="L29" s="358"/>
      <c r="M29" s="358"/>
      <c r="N29" s="358"/>
      <c r="O29" s="331">
        <f t="shared" si="3"/>
        <v>1</v>
      </c>
      <c r="P29" s="360"/>
      <c r="Q29" s="361"/>
      <c r="R29" s="361"/>
      <c r="S29" s="361"/>
      <c r="T29" s="361"/>
      <c r="U29" s="362"/>
    </row>
    <row r="30" spans="1:25" s="363" customFormat="1" ht="15.75" customHeight="1">
      <c r="A30" s="357" t="s">
        <v>6410</v>
      </c>
      <c r="B30" s="358"/>
      <c r="C30" s="359"/>
      <c r="D30" s="359"/>
      <c r="E30" s="358">
        <v>1</v>
      </c>
      <c r="F30" s="358"/>
      <c r="G30" s="358"/>
      <c r="H30" s="358">
        <v>1</v>
      </c>
      <c r="I30" s="358"/>
      <c r="J30" s="358">
        <v>2</v>
      </c>
      <c r="K30" s="358"/>
      <c r="L30" s="358"/>
      <c r="M30" s="358"/>
      <c r="N30" s="358"/>
      <c r="O30" s="331">
        <f t="shared" si="3"/>
        <v>4</v>
      </c>
      <c r="P30" s="360"/>
      <c r="Q30" s="361"/>
      <c r="R30" s="361"/>
      <c r="S30" s="361"/>
      <c r="T30" s="361"/>
      <c r="U30" s="362"/>
    </row>
    <row r="31" spans="1:25" s="363" customFormat="1" ht="15.75" customHeight="1">
      <c r="A31" s="364" t="s">
        <v>6411</v>
      </c>
      <c r="B31" s="365"/>
      <c r="C31" s="366"/>
      <c r="D31" s="366"/>
      <c r="E31" s="367"/>
      <c r="F31" s="367">
        <v>1</v>
      </c>
      <c r="G31" s="367"/>
      <c r="H31" s="367"/>
      <c r="I31" s="367"/>
      <c r="J31" s="367"/>
      <c r="K31" s="367"/>
      <c r="L31" s="367">
        <v>4</v>
      </c>
      <c r="M31" s="367"/>
      <c r="N31" s="367"/>
      <c r="O31" s="331">
        <f t="shared" si="3"/>
        <v>5</v>
      </c>
      <c r="P31" s="360"/>
      <c r="Q31" s="361"/>
      <c r="R31" s="361"/>
      <c r="S31" s="361"/>
      <c r="T31" s="361"/>
      <c r="U31" s="362"/>
    </row>
    <row r="32" spans="1:25" s="363" customFormat="1" ht="15.75" customHeight="1">
      <c r="A32" s="364" t="s">
        <v>6412</v>
      </c>
      <c r="B32" s="365"/>
      <c r="C32" s="366"/>
      <c r="D32" s="366"/>
      <c r="E32" s="367"/>
      <c r="F32" s="367"/>
      <c r="G32" s="367"/>
      <c r="H32" s="367">
        <v>1</v>
      </c>
      <c r="I32" s="367"/>
      <c r="J32" s="367"/>
      <c r="K32" s="367"/>
      <c r="L32" s="367"/>
      <c r="M32" s="367"/>
      <c r="N32" s="367"/>
      <c r="O32" s="331">
        <f t="shared" si="3"/>
        <v>1</v>
      </c>
      <c r="P32" s="360"/>
      <c r="Q32" s="361"/>
      <c r="R32" s="362"/>
      <c r="S32" s="362"/>
      <c r="T32" s="361"/>
      <c r="U32" s="362"/>
    </row>
    <row r="33" spans="1:22" s="48" customFormat="1" ht="14" customHeight="1">
      <c r="A33" s="364" t="s">
        <v>6413</v>
      </c>
      <c r="B33" s="365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>
        <v>5</v>
      </c>
      <c r="O33" s="331">
        <f t="shared" si="3"/>
        <v>5</v>
      </c>
      <c r="P33" s="360"/>
      <c r="Q33" s="349"/>
      <c r="R33" s="349"/>
      <c r="S33" s="349"/>
      <c r="T33" s="349"/>
      <c r="U33" s="319"/>
    </row>
    <row r="34" spans="1:22" s="48" customFormat="1" ht="14.5" customHeight="1">
      <c r="A34" s="364" t="s">
        <v>6414</v>
      </c>
      <c r="B34" s="365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>
        <v>7</v>
      </c>
      <c r="O34" s="331">
        <f t="shared" si="3"/>
        <v>7</v>
      </c>
      <c r="P34" s="360"/>
      <c r="Q34" s="349"/>
      <c r="R34" s="349"/>
      <c r="S34" s="349"/>
      <c r="T34" s="349"/>
      <c r="U34" s="319"/>
    </row>
    <row r="35" spans="1:22" s="48" customFormat="1" ht="15.75" customHeight="1">
      <c r="A35" s="364" t="s">
        <v>6415</v>
      </c>
      <c r="B35" s="365"/>
      <c r="C35" s="367"/>
      <c r="D35" s="367">
        <v>1</v>
      </c>
      <c r="E35" s="367"/>
      <c r="F35" s="367">
        <v>1</v>
      </c>
      <c r="G35" s="367"/>
      <c r="H35" s="367"/>
      <c r="I35" s="367"/>
      <c r="J35" s="367"/>
      <c r="K35" s="367"/>
      <c r="L35" s="367"/>
      <c r="M35" s="367"/>
      <c r="N35" s="367">
        <v>11</v>
      </c>
      <c r="O35" s="331">
        <f t="shared" si="3"/>
        <v>13</v>
      </c>
      <c r="P35" s="360"/>
      <c r="Q35" s="349"/>
      <c r="R35" s="349"/>
      <c r="S35" s="349"/>
      <c r="T35" s="349"/>
      <c r="U35" s="350"/>
    </row>
    <row r="36" spans="1:22" s="48" customFormat="1" ht="15.75" customHeight="1">
      <c r="A36" s="347" t="s">
        <v>6416</v>
      </c>
      <c r="B36" s="368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>
        <v>1</v>
      </c>
      <c r="O36" s="331">
        <f t="shared" si="3"/>
        <v>1</v>
      </c>
      <c r="P36" s="348"/>
      <c r="Q36" s="349"/>
      <c r="R36" s="349"/>
      <c r="S36" s="349"/>
      <c r="T36" s="349"/>
      <c r="U36" s="350" t="s">
        <v>6417</v>
      </c>
    </row>
    <row r="37" spans="1:22" s="48" customFormat="1">
      <c r="A37" s="347" t="s">
        <v>2104</v>
      </c>
      <c r="B37" s="368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31">
        <f t="shared" si="3"/>
        <v>0</v>
      </c>
      <c r="P37" s="348"/>
      <c r="Q37" s="349"/>
      <c r="R37" s="349"/>
      <c r="S37" s="349"/>
      <c r="T37" s="349"/>
      <c r="U37" s="350"/>
    </row>
    <row r="38" spans="1:22" ht="20.5" customHeight="1">
      <c r="A38" s="370" t="s">
        <v>3286</v>
      </c>
      <c r="B38" s="371">
        <f t="shared" ref="B38:N38" si="4">SUM(B18:B37)</f>
        <v>1</v>
      </c>
      <c r="C38" s="371">
        <f t="shared" si="4"/>
        <v>4</v>
      </c>
      <c r="D38" s="371">
        <f t="shared" si="4"/>
        <v>4</v>
      </c>
      <c r="E38" s="371">
        <f t="shared" si="4"/>
        <v>2</v>
      </c>
      <c r="F38" s="371">
        <f t="shared" si="4"/>
        <v>3</v>
      </c>
      <c r="G38" s="371">
        <f t="shared" si="4"/>
        <v>8</v>
      </c>
      <c r="H38" s="371">
        <f t="shared" si="4"/>
        <v>20</v>
      </c>
      <c r="I38" s="371">
        <f t="shared" si="4"/>
        <v>25</v>
      </c>
      <c r="J38" s="371">
        <f t="shared" si="4"/>
        <v>26</v>
      </c>
      <c r="K38" s="371">
        <f t="shared" si="4"/>
        <v>23</v>
      </c>
      <c r="L38" s="371">
        <f t="shared" si="4"/>
        <v>4</v>
      </c>
      <c r="M38" s="371">
        <f t="shared" si="4"/>
        <v>0</v>
      </c>
      <c r="N38" s="371">
        <f t="shared" si="4"/>
        <v>24</v>
      </c>
      <c r="O38" s="371">
        <f>SUM(O18:O37)</f>
        <v>144</v>
      </c>
      <c r="P38" s="372"/>
      <c r="R38" s="373"/>
      <c r="S38" s="373"/>
      <c r="T38" s="46"/>
      <c r="U38" s="374"/>
      <c r="V38" s="375"/>
    </row>
    <row r="40" spans="1:22">
      <c r="A40" s="773" t="s">
        <v>282</v>
      </c>
      <c r="B40" s="761" t="s">
        <v>6418</v>
      </c>
      <c r="C40" s="376" t="s">
        <v>6419</v>
      </c>
      <c r="D40" s="376" t="s">
        <v>6420</v>
      </c>
      <c r="E40" s="376" t="s">
        <v>160</v>
      </c>
      <c r="F40" s="773" t="s">
        <v>160</v>
      </c>
      <c r="G40" s="376" t="s">
        <v>160</v>
      </c>
      <c r="H40" s="773" t="s">
        <v>236</v>
      </c>
      <c r="I40" s="376" t="s">
        <v>6397</v>
      </c>
      <c r="J40" s="773" t="s">
        <v>445</v>
      </c>
      <c r="K40" s="376" t="s">
        <v>6398</v>
      </c>
      <c r="L40" s="773" t="s">
        <v>6384</v>
      </c>
      <c r="M40" s="773" t="s">
        <v>149</v>
      </c>
      <c r="N40" s="773" t="s">
        <v>6399</v>
      </c>
      <c r="O40" s="763" t="s">
        <v>6379</v>
      </c>
      <c r="P40" s="761" t="s">
        <v>5172</v>
      </c>
      <c r="Q40" s="763" t="s">
        <v>6380</v>
      </c>
      <c r="R40" s="765" t="s">
        <v>3286</v>
      </c>
      <c r="S40" s="377" t="s">
        <v>6421</v>
      </c>
      <c r="T40" s="767" t="s">
        <v>6422</v>
      </c>
    </row>
    <row r="41" spans="1:22">
      <c r="A41" s="774"/>
      <c r="B41" s="762"/>
      <c r="C41" s="376" t="s">
        <v>6382</v>
      </c>
      <c r="D41" s="376" t="s">
        <v>6382</v>
      </c>
      <c r="E41" s="376" t="s">
        <v>33</v>
      </c>
      <c r="F41" s="774"/>
      <c r="G41" s="376" t="s">
        <v>6383</v>
      </c>
      <c r="H41" s="774"/>
      <c r="I41" s="376" t="s">
        <v>6400</v>
      </c>
      <c r="J41" s="774"/>
      <c r="K41" s="376" t="s">
        <v>6401</v>
      </c>
      <c r="L41" s="774"/>
      <c r="M41" s="774"/>
      <c r="N41" s="774"/>
      <c r="O41" s="764"/>
      <c r="P41" s="762"/>
      <c r="Q41" s="764"/>
      <c r="R41" s="766"/>
      <c r="S41" s="378" t="s">
        <v>6423</v>
      </c>
      <c r="T41" s="768"/>
    </row>
    <row r="42" spans="1:22" ht="20">
      <c r="A42" s="379" t="s">
        <v>3286</v>
      </c>
      <c r="B42" s="379">
        <f>B38</f>
        <v>1</v>
      </c>
      <c r="C42" s="379">
        <f t="shared" ref="C42:I42" si="5">C38+C14</f>
        <v>5</v>
      </c>
      <c r="D42" s="379">
        <f t="shared" si="5"/>
        <v>5</v>
      </c>
      <c r="E42" s="379">
        <f t="shared" si="5"/>
        <v>6</v>
      </c>
      <c r="F42" s="379">
        <f t="shared" si="5"/>
        <v>16</v>
      </c>
      <c r="G42" s="379">
        <f t="shared" si="5"/>
        <v>21</v>
      </c>
      <c r="H42" s="379">
        <f>H38+H14</f>
        <v>38</v>
      </c>
      <c r="I42" s="379">
        <f t="shared" si="5"/>
        <v>43</v>
      </c>
      <c r="J42" s="379">
        <f>J38+J14+K14</f>
        <v>117</v>
      </c>
      <c r="K42" s="379">
        <f>K38</f>
        <v>23</v>
      </c>
      <c r="L42" s="379">
        <f>L38+L14</f>
        <v>12</v>
      </c>
      <c r="M42" s="379">
        <f>M38+M14</f>
        <v>9</v>
      </c>
      <c r="N42" s="379">
        <f>N38+N14</f>
        <v>24</v>
      </c>
      <c r="O42" s="379">
        <f>R14</f>
        <v>632</v>
      </c>
      <c r="P42" s="379">
        <f>P14</f>
        <v>4</v>
      </c>
      <c r="Q42" s="379">
        <f>SUM(S14)</f>
        <v>236</v>
      </c>
      <c r="R42" s="380">
        <f>SUM(B42:Q42)</f>
        <v>1192</v>
      </c>
      <c r="S42" s="358">
        <f>Q14</f>
        <v>0</v>
      </c>
      <c r="T42" s="544">
        <f>T14+U14</f>
        <v>0</v>
      </c>
    </row>
    <row r="45" spans="1:22">
      <c r="R45" s="375"/>
      <c r="S45" s="375"/>
    </row>
  </sheetData>
  <mergeCells count="35">
    <mergeCell ref="A1:V1"/>
    <mergeCell ref="A3:A4"/>
    <mergeCell ref="B3:B4"/>
    <mergeCell ref="F3:F4"/>
    <mergeCell ref="H3:H4"/>
    <mergeCell ref="I3:I4"/>
    <mergeCell ref="J3:N3"/>
    <mergeCell ref="O3:O4"/>
    <mergeCell ref="P3:P4"/>
    <mergeCell ref="Q3:Q4"/>
    <mergeCell ref="R3:R4"/>
    <mergeCell ref="S3:S4"/>
    <mergeCell ref="T3:V3"/>
    <mergeCell ref="A16:A17"/>
    <mergeCell ref="B16:B17"/>
    <mergeCell ref="F16:F17"/>
    <mergeCell ref="H16:H17"/>
    <mergeCell ref="J16:J17"/>
    <mergeCell ref="A40:A41"/>
    <mergeCell ref="B40:B41"/>
    <mergeCell ref="F40:F41"/>
    <mergeCell ref="H40:H41"/>
    <mergeCell ref="J40:J41"/>
    <mergeCell ref="P40:P41"/>
    <mergeCell ref="Q40:Q41"/>
    <mergeCell ref="R40:R41"/>
    <mergeCell ref="T40:T41"/>
    <mergeCell ref="L16:L17"/>
    <mergeCell ref="M16:M17"/>
    <mergeCell ref="N16:N17"/>
    <mergeCell ref="O16:O17"/>
    <mergeCell ref="L40:L41"/>
    <mergeCell ref="M40:M41"/>
    <mergeCell ref="N40:N41"/>
    <mergeCell ref="O40:O41"/>
  </mergeCells>
  <pageMargins left="0.19685039370078741" right="0.11811023622047245" top="0.47244094488188981" bottom="0.19685039370078741" header="0.31496062992125984" footer="0.11811023622047245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6"/>
  <sheetViews>
    <sheetView zoomScale="70" zoomScaleNormal="70" workbookViewId="0">
      <selection activeCell="O54" sqref="O54"/>
    </sheetView>
  </sheetViews>
  <sheetFormatPr defaultColWidth="9.1796875" defaultRowHeight="14.5"/>
  <cols>
    <col min="1" max="1" width="5.453125" customWidth="1"/>
    <col min="2" max="2" width="31" customWidth="1"/>
    <col min="3" max="3" width="12.1796875" customWidth="1"/>
    <col min="4" max="6" width="10" style="312" customWidth="1"/>
    <col min="7" max="12" width="10" customWidth="1"/>
    <col min="13" max="13" width="9.1796875" style="45"/>
    <col min="14" max="14" width="13.81640625" customWidth="1"/>
    <col min="15" max="15" width="10.36328125" customWidth="1"/>
  </cols>
  <sheetData>
    <row r="1" spans="1:13" ht="20">
      <c r="A1" s="522" t="s">
        <v>6351</v>
      </c>
      <c r="B1" s="6"/>
      <c r="C1" s="6"/>
    </row>
    <row r="2" spans="1:13" ht="20">
      <c r="A2" s="522" t="s">
        <v>6352</v>
      </c>
      <c r="B2" s="6"/>
      <c r="C2" s="6"/>
    </row>
    <row r="3" spans="1:13" ht="20">
      <c r="A3" s="522" t="s">
        <v>7200</v>
      </c>
      <c r="B3" s="6"/>
      <c r="C3" s="6"/>
    </row>
    <row r="4" spans="1:13" ht="9" customHeight="1">
      <c r="A4" s="6"/>
      <c r="B4" s="6"/>
      <c r="C4" s="6"/>
    </row>
    <row r="5" spans="1:13" ht="22.5" customHeight="1">
      <c r="A5" s="779" t="s">
        <v>3316</v>
      </c>
      <c r="B5" s="779" t="s">
        <v>6353</v>
      </c>
      <c r="C5" s="779" t="s">
        <v>3317</v>
      </c>
      <c r="D5" s="791" t="s">
        <v>8</v>
      </c>
      <c r="E5" s="791"/>
      <c r="F5" s="791"/>
      <c r="G5" s="791"/>
      <c r="H5" s="791"/>
      <c r="I5" s="791"/>
      <c r="J5" s="791"/>
      <c r="K5" s="791"/>
      <c r="L5" s="791"/>
    </row>
    <row r="6" spans="1:13" ht="19.5" customHeight="1">
      <c r="A6" s="790"/>
      <c r="B6" s="790"/>
      <c r="C6" s="790"/>
      <c r="D6" s="792" t="s">
        <v>236</v>
      </c>
      <c r="E6" s="793"/>
      <c r="F6" s="794"/>
      <c r="G6" s="795" t="s">
        <v>6354</v>
      </c>
      <c r="H6" s="795"/>
      <c r="I6" s="795"/>
      <c r="J6" s="796" t="s">
        <v>5271</v>
      </c>
      <c r="K6" s="796"/>
      <c r="L6" s="796"/>
    </row>
    <row r="7" spans="1:13" ht="19.5" customHeight="1">
      <c r="A7" s="780"/>
      <c r="B7" s="780"/>
      <c r="C7" s="780"/>
      <c r="D7" s="515" t="s">
        <v>28</v>
      </c>
      <c r="E7" s="515" t="s">
        <v>29</v>
      </c>
      <c r="F7" s="515" t="s">
        <v>6355</v>
      </c>
      <c r="G7" s="518" t="s">
        <v>28</v>
      </c>
      <c r="H7" s="518" t="s">
        <v>29</v>
      </c>
      <c r="I7" s="518" t="s">
        <v>30</v>
      </c>
      <c r="J7" s="514" t="s">
        <v>28</v>
      </c>
      <c r="K7" s="514" t="s">
        <v>29</v>
      </c>
      <c r="L7" s="514" t="s">
        <v>30</v>
      </c>
    </row>
    <row r="8" spans="1:13" ht="20.149999999999999" customHeight="1">
      <c r="A8" s="314">
        <v>1</v>
      </c>
      <c r="B8" s="315" t="s">
        <v>6356</v>
      </c>
      <c r="C8" s="314">
        <f t="shared" ref="C8:C16" si="0">SUM(D8:I8)</f>
        <v>40</v>
      </c>
      <c r="D8" s="516">
        <f>Kantor!L62</f>
        <v>39</v>
      </c>
      <c r="E8" s="516">
        <f>Kantor!M62</f>
        <v>0</v>
      </c>
      <c r="F8" s="516">
        <f>Kantor!N62</f>
        <v>1</v>
      </c>
      <c r="G8" s="519"/>
      <c r="H8" s="519"/>
      <c r="I8" s="519"/>
      <c r="J8" s="513"/>
      <c r="K8" s="513"/>
      <c r="L8" s="513"/>
    </row>
    <row r="9" spans="1:13" ht="20.149999999999999" customHeight="1">
      <c r="A9" s="314">
        <v>2</v>
      </c>
      <c r="B9" s="315" t="s">
        <v>113</v>
      </c>
      <c r="C9" s="314">
        <f t="shared" si="0"/>
        <v>6</v>
      </c>
      <c r="D9" s="517">
        <f>Kantor!L15</f>
        <v>5</v>
      </c>
      <c r="E9" s="517">
        <f>Kantor!M15</f>
        <v>0</v>
      </c>
      <c r="F9" s="517">
        <f>Kantor!N15</f>
        <v>1</v>
      </c>
      <c r="G9" s="518"/>
      <c r="H9" s="518"/>
      <c r="I9" s="518"/>
      <c r="J9" s="514"/>
      <c r="K9" s="514"/>
      <c r="L9" s="514"/>
    </row>
    <row r="10" spans="1:13" ht="20.149999999999999" customHeight="1">
      <c r="A10" s="314">
        <v>3</v>
      </c>
      <c r="B10" s="315" t="s">
        <v>6357</v>
      </c>
      <c r="C10" s="314">
        <f t="shared" si="0"/>
        <v>2</v>
      </c>
      <c r="D10" s="517">
        <f>Kantor!L8</f>
        <v>2</v>
      </c>
      <c r="E10" s="517">
        <f>Kantor!M8</f>
        <v>0</v>
      </c>
      <c r="F10" s="517">
        <f>Kantor!N8</f>
        <v>0</v>
      </c>
      <c r="G10" s="518"/>
      <c r="H10" s="518"/>
      <c r="I10" s="518"/>
      <c r="J10" s="514"/>
      <c r="K10" s="514"/>
      <c r="L10" s="514"/>
    </row>
    <row r="11" spans="1:13" ht="20.149999999999999" customHeight="1">
      <c r="A11" s="314">
        <v>4</v>
      </c>
      <c r="B11" s="316" t="s">
        <v>6358</v>
      </c>
      <c r="C11" s="314">
        <f t="shared" si="0"/>
        <v>5</v>
      </c>
      <c r="D11" s="517">
        <f>Kantor!L21</f>
        <v>5</v>
      </c>
      <c r="E11" s="517">
        <f>Kantor!M21</f>
        <v>0</v>
      </c>
      <c r="F11" s="517">
        <f>Kantor!N21</f>
        <v>0</v>
      </c>
      <c r="G11" s="518"/>
      <c r="H11" s="518"/>
      <c r="I11" s="518"/>
      <c r="J11" s="514"/>
      <c r="K11" s="514"/>
      <c r="L11" s="514"/>
    </row>
    <row r="12" spans="1:13" ht="20.149999999999999" customHeight="1">
      <c r="A12" s="314">
        <v>5</v>
      </c>
      <c r="B12" s="316" t="s">
        <v>6318</v>
      </c>
      <c r="C12" s="314">
        <f t="shared" si="0"/>
        <v>4</v>
      </c>
      <c r="D12" s="517">
        <f>Kantor!L120</f>
        <v>4</v>
      </c>
      <c r="E12" s="517">
        <f>Kantor!M120</f>
        <v>0</v>
      </c>
      <c r="F12" s="517">
        <f>Kantor!N120</f>
        <v>0</v>
      </c>
      <c r="G12" s="518"/>
      <c r="H12" s="518"/>
      <c r="I12" s="518"/>
      <c r="J12" s="514"/>
      <c r="K12" s="514"/>
      <c r="L12" s="514"/>
    </row>
    <row r="13" spans="1:13" ht="20.149999999999999" customHeight="1">
      <c r="A13" s="314">
        <v>6</v>
      </c>
      <c r="B13" s="316" t="s">
        <v>6359</v>
      </c>
      <c r="C13" s="314">
        <f t="shared" si="0"/>
        <v>25</v>
      </c>
      <c r="D13" s="517">
        <f>Kantor!L159</f>
        <v>25</v>
      </c>
      <c r="E13" s="517">
        <f>Kantor!M159</f>
        <v>0</v>
      </c>
      <c r="F13" s="517">
        <f>Kantor!N159</f>
        <v>0</v>
      </c>
      <c r="G13" s="518"/>
      <c r="H13" s="518"/>
      <c r="I13" s="518"/>
      <c r="J13" s="514"/>
      <c r="K13" s="514"/>
      <c r="L13" s="514"/>
    </row>
    <row r="14" spans="1:13" ht="20.149999999999999" customHeight="1">
      <c r="A14" s="314">
        <v>7</v>
      </c>
      <c r="B14" s="316" t="s">
        <v>6360</v>
      </c>
      <c r="C14" s="314">
        <f t="shared" si="0"/>
        <v>11</v>
      </c>
      <c r="D14" s="517">
        <f>Kantor!L132</f>
        <v>11</v>
      </c>
      <c r="E14" s="517">
        <f>Kantor!M132</f>
        <v>0</v>
      </c>
      <c r="F14" s="517">
        <f>Kantor!N132</f>
        <v>0</v>
      </c>
      <c r="G14" s="518"/>
      <c r="H14" s="518"/>
      <c r="I14" s="518"/>
      <c r="J14" s="514"/>
      <c r="K14" s="514"/>
      <c r="L14" s="514"/>
    </row>
    <row r="15" spans="1:13" s="318" customFormat="1" ht="20.149999999999999" customHeight="1">
      <c r="A15" s="314">
        <v>8</v>
      </c>
      <c r="B15" s="316" t="s">
        <v>6361</v>
      </c>
      <c r="C15" s="314">
        <f t="shared" si="0"/>
        <v>19</v>
      </c>
      <c r="D15" s="517">
        <f>Kantor!L115</f>
        <v>15</v>
      </c>
      <c r="E15" s="517">
        <f>Kantor!M115</f>
        <v>0</v>
      </c>
      <c r="F15" s="517">
        <f>Kantor!N115</f>
        <v>4</v>
      </c>
      <c r="G15" s="518"/>
      <c r="H15" s="518"/>
      <c r="I15" s="518"/>
      <c r="J15" s="514"/>
      <c r="K15" s="514"/>
      <c r="L15" s="514"/>
      <c r="M15" s="317"/>
    </row>
    <row r="16" spans="1:13" ht="21.75" customHeight="1">
      <c r="A16" s="314">
        <v>9</v>
      </c>
      <c r="B16" s="316" t="s">
        <v>6362</v>
      </c>
      <c r="C16" s="314">
        <f t="shared" si="0"/>
        <v>32</v>
      </c>
      <c r="D16" s="517">
        <f>Kantor!L95</f>
        <v>31</v>
      </c>
      <c r="E16" s="517">
        <f>Kantor!M95</f>
        <v>0</v>
      </c>
      <c r="F16" s="517">
        <f>Kantor!N95</f>
        <v>1</v>
      </c>
      <c r="G16" s="518"/>
      <c r="H16" s="518"/>
      <c r="I16" s="518"/>
      <c r="J16" s="514"/>
      <c r="K16" s="514"/>
      <c r="L16" s="514"/>
    </row>
    <row r="17" spans="1:15" s="318" customFormat="1" ht="17.25" customHeight="1">
      <c r="A17" s="314">
        <v>10</v>
      </c>
      <c r="B17" s="315" t="s">
        <v>6363</v>
      </c>
      <c r="C17" s="314">
        <f>SUM(D17:L17)</f>
        <v>131</v>
      </c>
      <c r="D17" s="516">
        <f>'Divisi 1'!L28</f>
        <v>22</v>
      </c>
      <c r="E17" s="516">
        <f>'Divisi 1'!M28</f>
        <v>0</v>
      </c>
      <c r="F17" s="516">
        <f>'Divisi 1'!N28</f>
        <v>0</v>
      </c>
      <c r="G17" s="519">
        <f>'Divisi 1'!L124</f>
        <v>77</v>
      </c>
      <c r="H17" s="519">
        <f>'Divisi 1'!M124</f>
        <v>0</v>
      </c>
      <c r="I17" s="519">
        <f>'Divisi 1'!N124</f>
        <v>11</v>
      </c>
      <c r="J17" s="513">
        <f>'Divisi 1'!L151</f>
        <v>21</v>
      </c>
      <c r="K17" s="513">
        <f>'Divisi 1'!M151</f>
        <v>0</v>
      </c>
      <c r="L17" s="513">
        <f>'Divisi 1'!N151</f>
        <v>0</v>
      </c>
      <c r="M17" s="317"/>
    </row>
    <row r="18" spans="1:15" ht="20.149999999999999" customHeight="1">
      <c r="A18" s="314">
        <v>11</v>
      </c>
      <c r="B18" s="315" t="s">
        <v>6364</v>
      </c>
      <c r="C18" s="314">
        <f t="shared" ref="C18:C25" si="1">SUM(D18:L18)</f>
        <v>130</v>
      </c>
      <c r="D18" s="516">
        <f>'Divisi 2'!L29</f>
        <v>22</v>
      </c>
      <c r="E18" s="516">
        <f>'Divisi 2'!M29</f>
        <v>1</v>
      </c>
      <c r="F18" s="516">
        <f>'Divisi 2'!N29</f>
        <v>0</v>
      </c>
      <c r="G18" s="519">
        <f>'Divisi 2'!L112</f>
        <v>52</v>
      </c>
      <c r="H18" s="519">
        <f>'Divisi 2'!M112</f>
        <v>7</v>
      </c>
      <c r="I18" s="519">
        <f>'Divisi 2'!N112</f>
        <v>14</v>
      </c>
      <c r="J18" s="513">
        <f>'Divisi 2'!L154</f>
        <v>34</v>
      </c>
      <c r="K18" s="513">
        <f>'Divisi 2'!M154</f>
        <v>0</v>
      </c>
      <c r="L18" s="513">
        <f>'Divisi 2'!N154</f>
        <v>0</v>
      </c>
      <c r="M18" s="317"/>
    </row>
    <row r="19" spans="1:15" s="318" customFormat="1" ht="20.149999999999999" customHeight="1">
      <c r="A19" s="314">
        <v>12</v>
      </c>
      <c r="B19" s="315" t="s">
        <v>6365</v>
      </c>
      <c r="C19" s="314">
        <f t="shared" si="1"/>
        <v>115</v>
      </c>
      <c r="D19" s="516">
        <f>'Divisi 3'!L27</f>
        <v>21</v>
      </c>
      <c r="E19" s="516">
        <f>'Divisi 3'!M27</f>
        <v>0</v>
      </c>
      <c r="F19" s="516">
        <f>'Divisi 3'!N27</f>
        <v>0</v>
      </c>
      <c r="G19" s="519">
        <f>'Divisi 3'!L98</f>
        <v>62</v>
      </c>
      <c r="H19" s="519">
        <f>'Divisi 3'!M98</f>
        <v>2</v>
      </c>
      <c r="I19" s="519">
        <f>'Divisi 3'!N98</f>
        <v>0</v>
      </c>
      <c r="J19" s="513">
        <f>'Divisi 3'!L135</f>
        <v>30</v>
      </c>
      <c r="K19" s="513">
        <f>'Divisi 3'!M135</f>
        <v>0</v>
      </c>
      <c r="L19" s="513">
        <f>'Divisi 3'!N135</f>
        <v>0</v>
      </c>
      <c r="M19" s="317"/>
    </row>
    <row r="20" spans="1:15" ht="20.149999999999999" customHeight="1">
      <c r="A20" s="314">
        <v>13</v>
      </c>
      <c r="B20" s="315" t="s">
        <v>6366</v>
      </c>
      <c r="C20" s="314">
        <f t="shared" si="1"/>
        <v>133</v>
      </c>
      <c r="D20" s="516">
        <f>'Divisi 4'!L27</f>
        <v>21</v>
      </c>
      <c r="E20" s="516">
        <f>'Divisi 4'!M27</f>
        <v>0</v>
      </c>
      <c r="F20" s="516">
        <f>'Divisi 4'!N27</f>
        <v>0</v>
      </c>
      <c r="G20" s="519">
        <f>'Divisi 4'!L114</f>
        <v>69</v>
      </c>
      <c r="H20" s="519">
        <f>'Divisi 4'!M114</f>
        <v>0</v>
      </c>
      <c r="I20" s="519">
        <f>'Divisi 4'!N114</f>
        <v>8</v>
      </c>
      <c r="J20" s="513">
        <f>'Divisi 4'!L159</f>
        <v>35</v>
      </c>
      <c r="K20" s="513">
        <f>'Divisi 4'!M159</f>
        <v>0</v>
      </c>
      <c r="L20" s="513">
        <f>'Divisi 4'!N159</f>
        <v>0</v>
      </c>
      <c r="M20" s="317"/>
    </row>
    <row r="21" spans="1:15" ht="20.149999999999999" customHeight="1">
      <c r="A21" s="314">
        <v>14</v>
      </c>
      <c r="B21" s="315" t="s">
        <v>6367</v>
      </c>
      <c r="C21" s="314">
        <f t="shared" si="1"/>
        <v>121</v>
      </c>
      <c r="D21" s="516">
        <f>'Divisi 5'!L24</f>
        <v>18</v>
      </c>
      <c r="E21" s="516">
        <f>'Divisi 5'!M24</f>
        <v>0</v>
      </c>
      <c r="F21" s="516">
        <f>'Divisi 5'!N24</f>
        <v>0</v>
      </c>
      <c r="G21" s="519">
        <f>'Divisi 5'!L106</f>
        <v>74</v>
      </c>
      <c r="H21" s="519">
        <f>'Divisi 5'!M106</f>
        <v>0</v>
      </c>
      <c r="I21" s="519">
        <f>'Divisi 5'!N106</f>
        <v>0</v>
      </c>
      <c r="J21" s="513">
        <f>'Divisi 5'!L149</f>
        <v>29</v>
      </c>
      <c r="K21" s="513">
        <f>'Divisi 5'!M149</f>
        <v>0</v>
      </c>
      <c r="L21" s="513">
        <f>'Divisi 5'!N149</f>
        <v>0</v>
      </c>
      <c r="M21" s="317"/>
    </row>
    <row r="22" spans="1:15" ht="20.149999999999999" customHeight="1">
      <c r="A22" s="314">
        <v>15</v>
      </c>
      <c r="B22" s="315" t="s">
        <v>6368</v>
      </c>
      <c r="C22" s="314">
        <f t="shared" si="1"/>
        <v>116</v>
      </c>
      <c r="D22" s="516">
        <f>'Divisi 6'!L26</f>
        <v>18</v>
      </c>
      <c r="E22" s="516">
        <f>'Divisi 6'!M26</f>
        <v>0</v>
      </c>
      <c r="F22" s="516">
        <f>'Divisi 6'!N26</f>
        <v>1</v>
      </c>
      <c r="G22" s="519">
        <f>'Divisi 6'!L111</f>
        <v>73</v>
      </c>
      <c r="H22" s="519">
        <f>'Divisi 6'!M111</f>
        <v>1</v>
      </c>
      <c r="I22" s="519">
        <f>'Divisi 6'!N111</f>
        <v>0</v>
      </c>
      <c r="J22" s="513">
        <f>'Divisi 6'!L144</f>
        <v>23</v>
      </c>
      <c r="K22" s="513">
        <f>'Divisi 6'!M144</f>
        <v>0</v>
      </c>
      <c r="L22" s="513">
        <f>'Divisi 6'!N144</f>
        <v>0</v>
      </c>
      <c r="M22" s="317"/>
    </row>
    <row r="23" spans="1:15" ht="20.149999999999999" customHeight="1">
      <c r="A23" s="314">
        <v>16</v>
      </c>
      <c r="B23" s="315" t="s">
        <v>6369</v>
      </c>
      <c r="C23" s="314">
        <f t="shared" si="1"/>
        <v>100</v>
      </c>
      <c r="D23" s="516">
        <f>'Divisi 7'!L24</f>
        <v>18</v>
      </c>
      <c r="E23" s="516">
        <f>'Divisi 7'!M24</f>
        <v>0</v>
      </c>
      <c r="F23" s="516">
        <f>'Divisi 7'!N24</f>
        <v>0</v>
      </c>
      <c r="G23" s="519">
        <f>'Divisi 7'!L97</f>
        <v>43</v>
      </c>
      <c r="H23" s="519">
        <f>'Divisi 7'!M97</f>
        <v>6</v>
      </c>
      <c r="I23" s="519">
        <f>'Divisi 7'!N97</f>
        <v>12</v>
      </c>
      <c r="J23" s="513">
        <f>'Divisi 7'!L129</f>
        <v>18</v>
      </c>
      <c r="K23" s="513">
        <f>'Divisi 7'!M129</f>
        <v>0</v>
      </c>
      <c r="L23" s="513">
        <f>'Divisi 7'!N129</f>
        <v>3</v>
      </c>
      <c r="M23" s="317"/>
    </row>
    <row r="24" spans="1:15" ht="19.5" customHeight="1">
      <c r="A24" s="314">
        <v>17</v>
      </c>
      <c r="B24" s="315" t="s">
        <v>6370</v>
      </c>
      <c r="C24" s="314">
        <f t="shared" si="1"/>
        <v>98</v>
      </c>
      <c r="D24" s="517">
        <f>'Divisi 8'!L25</f>
        <v>18</v>
      </c>
      <c r="E24" s="517">
        <f>'Divisi 8'!M25</f>
        <v>1</v>
      </c>
      <c r="F24" s="517">
        <f>'Divisi 8'!N25</f>
        <v>0</v>
      </c>
      <c r="G24" s="518">
        <f>'Divisi 8'!L103</f>
        <v>53</v>
      </c>
      <c r="H24" s="518">
        <f>'Divisi 8'!M103</f>
        <v>5</v>
      </c>
      <c r="I24" s="518">
        <f>'Divisi 8'!N103</f>
        <v>9</v>
      </c>
      <c r="J24" s="514">
        <f>'Divisi 8'!L124</f>
        <v>12</v>
      </c>
      <c r="K24" s="514">
        <f>'Divisi 8'!M124</f>
        <v>0</v>
      </c>
      <c r="L24" s="514">
        <f>'Divisi 8'!N124</f>
        <v>0</v>
      </c>
      <c r="M24" s="317"/>
    </row>
    <row r="25" spans="1:15" s="318" customFormat="1" ht="20.149999999999999" customHeight="1">
      <c r="A25" s="314">
        <v>18</v>
      </c>
      <c r="B25" s="315" t="s">
        <v>6371</v>
      </c>
      <c r="C25" s="314">
        <f t="shared" si="1"/>
        <v>104</v>
      </c>
      <c r="D25" s="516">
        <f>'Div 9'!L25</f>
        <v>18</v>
      </c>
      <c r="E25" s="516">
        <f>'Div 9'!M25</f>
        <v>0</v>
      </c>
      <c r="F25" s="516">
        <f>'Div 9'!N25</f>
        <v>1</v>
      </c>
      <c r="G25" s="519">
        <f>'Div 9'!L88</f>
        <v>48</v>
      </c>
      <c r="H25" s="519">
        <f>'Div 9'!M88</f>
        <v>3</v>
      </c>
      <c r="I25" s="519">
        <f>'Div 9'!N88</f>
        <v>3</v>
      </c>
      <c r="J25" s="513">
        <f>'Div 9'!L128</f>
        <v>31</v>
      </c>
      <c r="K25" s="513">
        <f>'Div 9'!M128</f>
        <v>0</v>
      </c>
      <c r="L25" s="513">
        <f>'Div 9'!N128</f>
        <v>0</v>
      </c>
      <c r="M25" s="317"/>
    </row>
    <row r="26" spans="1:15" ht="18.75" customHeight="1">
      <c r="A26" s="784" t="s">
        <v>3317</v>
      </c>
      <c r="B26" s="784"/>
      <c r="C26" s="784">
        <f>SUM(C8:C25)</f>
        <v>1192</v>
      </c>
      <c r="D26" s="785">
        <f t="shared" ref="D26:L26" si="2">SUM(D8:D25)</f>
        <v>313</v>
      </c>
      <c r="E26" s="786">
        <f t="shared" si="2"/>
        <v>2</v>
      </c>
      <c r="F26" s="785">
        <f t="shared" si="2"/>
        <v>9</v>
      </c>
      <c r="G26" s="788">
        <f t="shared" si="2"/>
        <v>551</v>
      </c>
      <c r="H26" s="788">
        <f t="shared" si="2"/>
        <v>24</v>
      </c>
      <c r="I26" s="788">
        <f t="shared" si="2"/>
        <v>57</v>
      </c>
      <c r="J26" s="797">
        <f t="shared" si="2"/>
        <v>233</v>
      </c>
      <c r="K26" s="797">
        <f t="shared" si="2"/>
        <v>0</v>
      </c>
      <c r="L26" s="797">
        <f t="shared" si="2"/>
        <v>3</v>
      </c>
    </row>
    <row r="27" spans="1:15" ht="18.75" customHeight="1">
      <c r="A27" s="784"/>
      <c r="B27" s="784"/>
      <c r="C27" s="784"/>
      <c r="D27" s="785"/>
      <c r="E27" s="787"/>
      <c r="F27" s="785"/>
      <c r="G27" s="789"/>
      <c r="H27" s="789"/>
      <c r="I27" s="789"/>
      <c r="J27" s="798"/>
      <c r="K27" s="798"/>
      <c r="L27" s="798"/>
    </row>
    <row r="28" spans="1:15" ht="22.5" customHeight="1">
      <c r="E28" s="319"/>
      <c r="F28" s="319"/>
      <c r="G28" s="319"/>
      <c r="H28" s="319"/>
      <c r="I28" s="319"/>
      <c r="J28" s="319"/>
      <c r="K28" s="319"/>
      <c r="L28" s="319"/>
    </row>
    <row r="29" spans="1:15" ht="31.5" customHeight="1">
      <c r="B29" s="659" t="s">
        <v>6712</v>
      </c>
      <c r="C29" s="312">
        <v>6</v>
      </c>
      <c r="D29" s="312">
        <f>C26-C29</f>
        <v>1186</v>
      </c>
      <c r="G29" s="312"/>
      <c r="N29" s="682"/>
      <c r="O29" s="682"/>
    </row>
    <row r="30" spans="1:15" ht="24.75" customHeight="1">
      <c r="A30" s="320" t="s">
        <v>2104</v>
      </c>
      <c r="C30" s="45"/>
      <c r="N30" s="682"/>
      <c r="O30" s="682"/>
    </row>
    <row r="31" spans="1:15" ht="21" customHeight="1">
      <c r="A31" s="779" t="s">
        <v>3316</v>
      </c>
      <c r="B31" s="779" t="s">
        <v>6353</v>
      </c>
      <c r="C31" s="779" t="s">
        <v>3317</v>
      </c>
      <c r="D31" s="781" t="s">
        <v>6372</v>
      </c>
      <c r="E31" s="782"/>
      <c r="F31" s="783"/>
      <c r="G31" s="321"/>
      <c r="H31" s="322"/>
      <c r="I31" s="322"/>
      <c r="J31" s="322"/>
      <c r="K31" s="322"/>
      <c r="L31" s="322"/>
    </row>
    <row r="32" spans="1:15" ht="21" customHeight="1">
      <c r="A32" s="780"/>
      <c r="B32" s="780"/>
      <c r="C32" s="780"/>
      <c r="D32" s="313" t="s">
        <v>28</v>
      </c>
      <c r="E32" s="313" t="s">
        <v>29</v>
      </c>
      <c r="F32" s="313" t="s">
        <v>30</v>
      </c>
      <c r="H32" s="323"/>
      <c r="I32" s="323"/>
      <c r="K32" s="323"/>
      <c r="L32" s="323"/>
    </row>
    <row r="33" spans="1:12" ht="26.25" customHeight="1">
      <c r="A33" s="324">
        <v>1</v>
      </c>
      <c r="B33" s="325" t="s">
        <v>6373</v>
      </c>
      <c r="C33" s="324">
        <f>SUM(D33:F33)</f>
        <v>111</v>
      </c>
      <c r="D33" s="324">
        <f>PKS!L121</f>
        <v>107</v>
      </c>
      <c r="E33" s="324">
        <f>PKS!M121</f>
        <v>0</v>
      </c>
      <c r="F33" s="326">
        <f>PKS!N121</f>
        <v>4</v>
      </c>
      <c r="H33" s="327"/>
      <c r="I33" s="327"/>
      <c r="K33" s="327"/>
      <c r="L33" s="327"/>
    </row>
    <row r="34" spans="1:12" ht="14.5" customHeight="1"/>
    <row r="35" spans="1:12" ht="15.75" customHeight="1"/>
    <row r="36" spans="1:12" ht="15.75" customHeight="1"/>
  </sheetData>
  <mergeCells count="22">
    <mergeCell ref="G26:G27"/>
    <mergeCell ref="A5:A7"/>
    <mergeCell ref="B5:B7"/>
    <mergeCell ref="C5:C7"/>
    <mergeCell ref="D5:L5"/>
    <mergeCell ref="D6:F6"/>
    <mergeCell ref="G6:I6"/>
    <mergeCell ref="J6:L6"/>
    <mergeCell ref="H26:H27"/>
    <mergeCell ref="I26:I27"/>
    <mergeCell ref="J26:J27"/>
    <mergeCell ref="K26:K27"/>
    <mergeCell ref="L26:L27"/>
    <mergeCell ref="A31:A32"/>
    <mergeCell ref="B31:B32"/>
    <mergeCell ref="C31:C32"/>
    <mergeCell ref="D31:F31"/>
    <mergeCell ref="A26:B27"/>
    <mergeCell ref="C26:C27"/>
    <mergeCell ref="D26:D27"/>
    <mergeCell ref="E26:E27"/>
    <mergeCell ref="F26:F2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9AFC"/>
  </sheetPr>
  <dimension ref="A1:AC38"/>
  <sheetViews>
    <sheetView tabSelected="1" zoomScale="80" zoomScaleNormal="80" workbookViewId="0">
      <selection activeCell="F6" sqref="F6"/>
    </sheetView>
  </sheetViews>
  <sheetFormatPr defaultColWidth="8.81640625" defaultRowHeight="14.5"/>
  <cols>
    <col min="1" max="1" width="9.81640625" style="482" customWidth="1"/>
    <col min="2" max="2" width="18.453125" style="482" customWidth="1"/>
    <col min="3" max="3" width="27.81640625" style="510" customWidth="1"/>
    <col min="4" max="4" width="24.81640625" style="510" customWidth="1"/>
    <col min="5" max="5" width="20.54296875" style="510" customWidth="1"/>
    <col min="6" max="6" width="21" style="510" customWidth="1"/>
    <col min="7" max="22" width="15" style="510" hidden="1" customWidth="1"/>
    <col min="23" max="23" width="9.54296875" style="510" hidden="1" customWidth="1"/>
    <col min="24" max="24" width="10.26953125" style="510" hidden="1" customWidth="1"/>
    <col min="25" max="25" width="13.1796875" style="510" hidden="1" customWidth="1"/>
    <col min="26" max="26" width="20.1796875" style="510" customWidth="1"/>
    <col min="27" max="27" width="18.7265625" style="510" customWidth="1"/>
    <col min="28" max="28" width="8.81640625" style="481"/>
    <col min="29" max="29" width="12" style="482" customWidth="1"/>
    <col min="30" max="30" width="12.54296875" style="482" customWidth="1"/>
    <col min="31" max="31" width="12.26953125" style="482" customWidth="1"/>
    <col min="32" max="159" width="8.81640625" style="482"/>
    <col min="160" max="160" width="7" style="482" customWidth="1"/>
    <col min="161" max="161" width="15.54296875" style="482" customWidth="1"/>
    <col min="162" max="162" width="5.1796875" style="482" customWidth="1"/>
    <col min="163" max="163" width="16.54296875" style="482" customWidth="1"/>
    <col min="164" max="176" width="14.81640625" style="482" customWidth="1"/>
    <col min="177" max="177" width="8.81640625" style="482"/>
    <col min="178" max="178" width="10.54296875" style="482" bestFit="1" customWidth="1"/>
    <col min="179" max="415" width="8.81640625" style="482"/>
    <col min="416" max="416" width="7" style="482" customWidth="1"/>
    <col min="417" max="417" width="15.54296875" style="482" customWidth="1"/>
    <col min="418" max="418" width="5.1796875" style="482" customWidth="1"/>
    <col min="419" max="419" width="16.54296875" style="482" customWidth="1"/>
    <col min="420" max="432" width="14.81640625" style="482" customWidth="1"/>
    <col min="433" max="433" width="8.81640625" style="482"/>
    <col min="434" max="434" width="10.54296875" style="482" bestFit="1" customWidth="1"/>
    <col min="435" max="671" width="8.81640625" style="482"/>
    <col min="672" max="672" width="7" style="482" customWidth="1"/>
    <col min="673" max="673" width="15.54296875" style="482" customWidth="1"/>
    <col min="674" max="674" width="5.1796875" style="482" customWidth="1"/>
    <col min="675" max="675" width="16.54296875" style="482" customWidth="1"/>
    <col min="676" max="688" width="14.81640625" style="482" customWidth="1"/>
    <col min="689" max="689" width="8.81640625" style="482"/>
    <col min="690" max="690" width="10.54296875" style="482" bestFit="1" customWidth="1"/>
    <col min="691" max="927" width="8.81640625" style="482"/>
    <col min="928" max="928" width="7" style="482" customWidth="1"/>
    <col min="929" max="929" width="15.54296875" style="482" customWidth="1"/>
    <col min="930" max="930" width="5.1796875" style="482" customWidth="1"/>
    <col min="931" max="931" width="16.54296875" style="482" customWidth="1"/>
    <col min="932" max="944" width="14.81640625" style="482" customWidth="1"/>
    <col min="945" max="945" width="8.81640625" style="482"/>
    <col min="946" max="946" width="10.54296875" style="482" bestFit="1" customWidth="1"/>
    <col min="947" max="1183" width="8.81640625" style="482"/>
    <col min="1184" max="1184" width="7" style="482" customWidth="1"/>
    <col min="1185" max="1185" width="15.54296875" style="482" customWidth="1"/>
    <col min="1186" max="1186" width="5.1796875" style="482" customWidth="1"/>
    <col min="1187" max="1187" width="16.54296875" style="482" customWidth="1"/>
    <col min="1188" max="1200" width="14.81640625" style="482" customWidth="1"/>
    <col min="1201" max="1201" width="8.81640625" style="482"/>
    <col min="1202" max="1202" width="10.54296875" style="482" bestFit="1" customWidth="1"/>
    <col min="1203" max="1439" width="8.81640625" style="482"/>
    <col min="1440" max="1440" width="7" style="482" customWidth="1"/>
    <col min="1441" max="1441" width="15.54296875" style="482" customWidth="1"/>
    <col min="1442" max="1442" width="5.1796875" style="482" customWidth="1"/>
    <col min="1443" max="1443" width="16.54296875" style="482" customWidth="1"/>
    <col min="1444" max="1456" width="14.81640625" style="482" customWidth="1"/>
    <col min="1457" max="1457" width="8.81640625" style="482"/>
    <col min="1458" max="1458" width="10.54296875" style="482" bestFit="1" customWidth="1"/>
    <col min="1459" max="1695" width="8.81640625" style="482"/>
    <col min="1696" max="1696" width="7" style="482" customWidth="1"/>
    <col min="1697" max="1697" width="15.54296875" style="482" customWidth="1"/>
    <col min="1698" max="1698" width="5.1796875" style="482" customWidth="1"/>
    <col min="1699" max="1699" width="16.54296875" style="482" customWidth="1"/>
    <col min="1700" max="1712" width="14.81640625" style="482" customWidth="1"/>
    <col min="1713" max="1713" width="8.81640625" style="482"/>
    <col min="1714" max="1714" width="10.54296875" style="482" bestFit="1" customWidth="1"/>
    <col min="1715" max="1951" width="8.81640625" style="482"/>
    <col min="1952" max="1952" width="7" style="482" customWidth="1"/>
    <col min="1953" max="1953" width="15.54296875" style="482" customWidth="1"/>
    <col min="1954" max="1954" width="5.1796875" style="482" customWidth="1"/>
    <col min="1955" max="1955" width="16.54296875" style="482" customWidth="1"/>
    <col min="1956" max="1968" width="14.81640625" style="482" customWidth="1"/>
    <col min="1969" max="1969" width="8.81640625" style="482"/>
    <col min="1970" max="1970" width="10.54296875" style="482" bestFit="1" customWidth="1"/>
    <col min="1971" max="2207" width="8.81640625" style="482"/>
    <col min="2208" max="2208" width="7" style="482" customWidth="1"/>
    <col min="2209" max="2209" width="15.54296875" style="482" customWidth="1"/>
    <col min="2210" max="2210" width="5.1796875" style="482" customWidth="1"/>
    <col min="2211" max="2211" width="16.54296875" style="482" customWidth="1"/>
    <col min="2212" max="2224" width="14.81640625" style="482" customWidth="1"/>
    <col min="2225" max="2225" width="8.81640625" style="482"/>
    <col min="2226" max="2226" width="10.54296875" style="482" bestFit="1" customWidth="1"/>
    <col min="2227" max="2463" width="8.81640625" style="482"/>
    <col min="2464" max="2464" width="7" style="482" customWidth="1"/>
    <col min="2465" max="2465" width="15.54296875" style="482" customWidth="1"/>
    <col min="2466" max="2466" width="5.1796875" style="482" customWidth="1"/>
    <col min="2467" max="2467" width="16.54296875" style="482" customWidth="1"/>
    <col min="2468" max="2480" width="14.81640625" style="482" customWidth="1"/>
    <col min="2481" max="2481" width="8.81640625" style="482"/>
    <col min="2482" max="2482" width="10.54296875" style="482" bestFit="1" customWidth="1"/>
    <col min="2483" max="2719" width="8.81640625" style="482"/>
    <col min="2720" max="2720" width="7" style="482" customWidth="1"/>
    <col min="2721" max="2721" width="15.54296875" style="482" customWidth="1"/>
    <col min="2722" max="2722" width="5.1796875" style="482" customWidth="1"/>
    <col min="2723" max="2723" width="16.54296875" style="482" customWidth="1"/>
    <col min="2724" max="2736" width="14.81640625" style="482" customWidth="1"/>
    <col min="2737" max="2737" width="8.81640625" style="482"/>
    <col min="2738" max="2738" width="10.54296875" style="482" bestFit="1" customWidth="1"/>
    <col min="2739" max="2975" width="8.81640625" style="482"/>
    <col min="2976" max="2976" width="7" style="482" customWidth="1"/>
    <col min="2977" max="2977" width="15.54296875" style="482" customWidth="1"/>
    <col min="2978" max="2978" width="5.1796875" style="482" customWidth="1"/>
    <col min="2979" max="2979" width="16.54296875" style="482" customWidth="1"/>
    <col min="2980" max="2992" width="14.81640625" style="482" customWidth="1"/>
    <col min="2993" max="2993" width="8.81640625" style="482"/>
    <col min="2994" max="2994" width="10.54296875" style="482" bestFit="1" customWidth="1"/>
    <col min="2995" max="3231" width="8.81640625" style="482"/>
    <col min="3232" max="3232" width="7" style="482" customWidth="1"/>
    <col min="3233" max="3233" width="15.54296875" style="482" customWidth="1"/>
    <col min="3234" max="3234" width="5.1796875" style="482" customWidth="1"/>
    <col min="3235" max="3235" width="16.54296875" style="482" customWidth="1"/>
    <col min="3236" max="3248" width="14.81640625" style="482" customWidth="1"/>
    <col min="3249" max="3249" width="8.81640625" style="482"/>
    <col min="3250" max="3250" width="10.54296875" style="482" bestFit="1" customWidth="1"/>
    <col min="3251" max="3487" width="8.81640625" style="482"/>
    <col min="3488" max="3488" width="7" style="482" customWidth="1"/>
    <col min="3489" max="3489" width="15.54296875" style="482" customWidth="1"/>
    <col min="3490" max="3490" width="5.1796875" style="482" customWidth="1"/>
    <col min="3491" max="3491" width="16.54296875" style="482" customWidth="1"/>
    <col min="3492" max="3504" width="14.81640625" style="482" customWidth="1"/>
    <col min="3505" max="3505" width="8.81640625" style="482"/>
    <col min="3506" max="3506" width="10.54296875" style="482" bestFit="1" customWidth="1"/>
    <col min="3507" max="3743" width="8.81640625" style="482"/>
    <col min="3744" max="3744" width="7" style="482" customWidth="1"/>
    <col min="3745" max="3745" width="15.54296875" style="482" customWidth="1"/>
    <col min="3746" max="3746" width="5.1796875" style="482" customWidth="1"/>
    <col min="3747" max="3747" width="16.54296875" style="482" customWidth="1"/>
    <col min="3748" max="3760" width="14.81640625" style="482" customWidth="1"/>
    <col min="3761" max="3761" width="8.81640625" style="482"/>
    <col min="3762" max="3762" width="10.54296875" style="482" bestFit="1" customWidth="1"/>
    <col min="3763" max="3999" width="8.81640625" style="482"/>
    <col min="4000" max="4000" width="7" style="482" customWidth="1"/>
    <col min="4001" max="4001" width="15.54296875" style="482" customWidth="1"/>
    <col min="4002" max="4002" width="5.1796875" style="482" customWidth="1"/>
    <col min="4003" max="4003" width="16.54296875" style="482" customWidth="1"/>
    <col min="4004" max="4016" width="14.81640625" style="482" customWidth="1"/>
    <col min="4017" max="4017" width="8.81640625" style="482"/>
    <col min="4018" max="4018" width="10.54296875" style="482" bestFit="1" customWidth="1"/>
    <col min="4019" max="4255" width="8.81640625" style="482"/>
    <col min="4256" max="4256" width="7" style="482" customWidth="1"/>
    <col min="4257" max="4257" width="15.54296875" style="482" customWidth="1"/>
    <col min="4258" max="4258" width="5.1796875" style="482" customWidth="1"/>
    <col min="4259" max="4259" width="16.54296875" style="482" customWidth="1"/>
    <col min="4260" max="4272" width="14.81640625" style="482" customWidth="1"/>
    <col min="4273" max="4273" width="8.81640625" style="482"/>
    <col min="4274" max="4274" width="10.54296875" style="482" bestFit="1" customWidth="1"/>
    <col min="4275" max="4511" width="8.81640625" style="482"/>
    <col min="4512" max="4512" width="7" style="482" customWidth="1"/>
    <col min="4513" max="4513" width="15.54296875" style="482" customWidth="1"/>
    <col min="4514" max="4514" width="5.1796875" style="482" customWidth="1"/>
    <col min="4515" max="4515" width="16.54296875" style="482" customWidth="1"/>
    <col min="4516" max="4528" width="14.81640625" style="482" customWidth="1"/>
    <col min="4529" max="4529" width="8.81640625" style="482"/>
    <col min="4530" max="4530" width="10.54296875" style="482" bestFit="1" customWidth="1"/>
    <col min="4531" max="4767" width="8.81640625" style="482"/>
    <col min="4768" max="4768" width="7" style="482" customWidth="1"/>
    <col min="4769" max="4769" width="15.54296875" style="482" customWidth="1"/>
    <col min="4770" max="4770" width="5.1796875" style="482" customWidth="1"/>
    <col min="4771" max="4771" width="16.54296875" style="482" customWidth="1"/>
    <col min="4772" max="4784" width="14.81640625" style="482" customWidth="1"/>
    <col min="4785" max="4785" width="8.81640625" style="482"/>
    <col min="4786" max="4786" width="10.54296875" style="482" bestFit="1" customWidth="1"/>
    <col min="4787" max="5023" width="8.81640625" style="482"/>
    <col min="5024" max="5024" width="7" style="482" customWidth="1"/>
    <col min="5025" max="5025" width="15.54296875" style="482" customWidth="1"/>
    <col min="5026" max="5026" width="5.1796875" style="482" customWidth="1"/>
    <col min="5027" max="5027" width="16.54296875" style="482" customWidth="1"/>
    <col min="5028" max="5040" width="14.81640625" style="482" customWidth="1"/>
    <col min="5041" max="5041" width="8.81640625" style="482"/>
    <col min="5042" max="5042" width="10.54296875" style="482" bestFit="1" customWidth="1"/>
    <col min="5043" max="5279" width="8.81640625" style="482"/>
    <col min="5280" max="5280" width="7" style="482" customWidth="1"/>
    <col min="5281" max="5281" width="15.54296875" style="482" customWidth="1"/>
    <col min="5282" max="5282" width="5.1796875" style="482" customWidth="1"/>
    <col min="5283" max="5283" width="16.54296875" style="482" customWidth="1"/>
    <col min="5284" max="5296" width="14.81640625" style="482" customWidth="1"/>
    <col min="5297" max="5297" width="8.81640625" style="482"/>
    <col min="5298" max="5298" width="10.54296875" style="482" bestFit="1" customWidth="1"/>
    <col min="5299" max="5535" width="8.81640625" style="482"/>
    <col min="5536" max="5536" width="7" style="482" customWidth="1"/>
    <col min="5537" max="5537" width="15.54296875" style="482" customWidth="1"/>
    <col min="5538" max="5538" width="5.1796875" style="482" customWidth="1"/>
    <col min="5539" max="5539" width="16.54296875" style="482" customWidth="1"/>
    <col min="5540" max="5552" width="14.81640625" style="482" customWidth="1"/>
    <col min="5553" max="5553" width="8.81640625" style="482"/>
    <col min="5554" max="5554" width="10.54296875" style="482" bestFit="1" customWidth="1"/>
    <col min="5555" max="5791" width="8.81640625" style="482"/>
    <col min="5792" max="5792" width="7" style="482" customWidth="1"/>
    <col min="5793" max="5793" width="15.54296875" style="482" customWidth="1"/>
    <col min="5794" max="5794" width="5.1796875" style="482" customWidth="1"/>
    <col min="5795" max="5795" width="16.54296875" style="482" customWidth="1"/>
    <col min="5796" max="5808" width="14.81640625" style="482" customWidth="1"/>
    <col min="5809" max="5809" width="8.81640625" style="482"/>
    <col min="5810" max="5810" width="10.54296875" style="482" bestFit="1" customWidth="1"/>
    <col min="5811" max="6047" width="8.81640625" style="482"/>
    <col min="6048" max="6048" width="7" style="482" customWidth="1"/>
    <col min="6049" max="6049" width="15.54296875" style="482" customWidth="1"/>
    <col min="6050" max="6050" width="5.1796875" style="482" customWidth="1"/>
    <col min="6051" max="6051" width="16.54296875" style="482" customWidth="1"/>
    <col min="6052" max="6064" width="14.81640625" style="482" customWidth="1"/>
    <col min="6065" max="6065" width="8.81640625" style="482"/>
    <col min="6066" max="6066" width="10.54296875" style="482" bestFit="1" customWidth="1"/>
    <col min="6067" max="6303" width="8.81640625" style="482"/>
    <col min="6304" max="6304" width="7" style="482" customWidth="1"/>
    <col min="6305" max="6305" width="15.54296875" style="482" customWidth="1"/>
    <col min="6306" max="6306" width="5.1796875" style="482" customWidth="1"/>
    <col min="6307" max="6307" width="16.54296875" style="482" customWidth="1"/>
    <col min="6308" max="6320" width="14.81640625" style="482" customWidth="1"/>
    <col min="6321" max="6321" width="8.81640625" style="482"/>
    <col min="6322" max="6322" width="10.54296875" style="482" bestFit="1" customWidth="1"/>
    <col min="6323" max="6559" width="8.81640625" style="482"/>
    <col min="6560" max="6560" width="7" style="482" customWidth="1"/>
    <col min="6561" max="6561" width="15.54296875" style="482" customWidth="1"/>
    <col min="6562" max="6562" width="5.1796875" style="482" customWidth="1"/>
    <col min="6563" max="6563" width="16.54296875" style="482" customWidth="1"/>
    <col min="6564" max="6576" width="14.81640625" style="482" customWidth="1"/>
    <col min="6577" max="6577" width="8.81640625" style="482"/>
    <col min="6578" max="6578" width="10.54296875" style="482" bestFit="1" customWidth="1"/>
    <col min="6579" max="6815" width="8.81640625" style="482"/>
    <col min="6816" max="6816" width="7" style="482" customWidth="1"/>
    <col min="6817" max="6817" width="15.54296875" style="482" customWidth="1"/>
    <col min="6818" max="6818" width="5.1796875" style="482" customWidth="1"/>
    <col min="6819" max="6819" width="16.54296875" style="482" customWidth="1"/>
    <col min="6820" max="6832" width="14.81640625" style="482" customWidth="1"/>
    <col min="6833" max="6833" width="8.81640625" style="482"/>
    <col min="6834" max="6834" width="10.54296875" style="482" bestFit="1" customWidth="1"/>
    <col min="6835" max="7071" width="8.81640625" style="482"/>
    <col min="7072" max="7072" width="7" style="482" customWidth="1"/>
    <col min="7073" max="7073" width="15.54296875" style="482" customWidth="1"/>
    <col min="7074" max="7074" width="5.1796875" style="482" customWidth="1"/>
    <col min="7075" max="7075" width="16.54296875" style="482" customWidth="1"/>
    <col min="7076" max="7088" width="14.81640625" style="482" customWidth="1"/>
    <col min="7089" max="7089" width="8.81640625" style="482"/>
    <col min="7090" max="7090" width="10.54296875" style="482" bestFit="1" customWidth="1"/>
    <col min="7091" max="7327" width="8.81640625" style="482"/>
    <col min="7328" max="7328" width="7" style="482" customWidth="1"/>
    <col min="7329" max="7329" width="15.54296875" style="482" customWidth="1"/>
    <col min="7330" max="7330" width="5.1796875" style="482" customWidth="1"/>
    <col min="7331" max="7331" width="16.54296875" style="482" customWidth="1"/>
    <col min="7332" max="7344" width="14.81640625" style="482" customWidth="1"/>
    <col min="7345" max="7345" width="8.81640625" style="482"/>
    <col min="7346" max="7346" width="10.54296875" style="482" bestFit="1" customWidth="1"/>
    <col min="7347" max="7583" width="8.81640625" style="482"/>
    <col min="7584" max="7584" width="7" style="482" customWidth="1"/>
    <col min="7585" max="7585" width="15.54296875" style="482" customWidth="1"/>
    <col min="7586" max="7586" width="5.1796875" style="482" customWidth="1"/>
    <col min="7587" max="7587" width="16.54296875" style="482" customWidth="1"/>
    <col min="7588" max="7600" width="14.81640625" style="482" customWidth="1"/>
    <col min="7601" max="7601" width="8.81640625" style="482"/>
    <col min="7602" max="7602" width="10.54296875" style="482" bestFit="1" customWidth="1"/>
    <col min="7603" max="7839" width="8.81640625" style="482"/>
    <col min="7840" max="7840" width="7" style="482" customWidth="1"/>
    <col min="7841" max="7841" width="15.54296875" style="482" customWidth="1"/>
    <col min="7842" max="7842" width="5.1796875" style="482" customWidth="1"/>
    <col min="7843" max="7843" width="16.54296875" style="482" customWidth="1"/>
    <col min="7844" max="7856" width="14.81640625" style="482" customWidth="1"/>
    <col min="7857" max="7857" width="8.81640625" style="482"/>
    <col min="7858" max="7858" width="10.54296875" style="482" bestFit="1" customWidth="1"/>
    <col min="7859" max="8095" width="8.81640625" style="482"/>
    <col min="8096" max="8096" width="7" style="482" customWidth="1"/>
    <col min="8097" max="8097" width="15.54296875" style="482" customWidth="1"/>
    <col min="8098" max="8098" width="5.1796875" style="482" customWidth="1"/>
    <col min="8099" max="8099" width="16.54296875" style="482" customWidth="1"/>
    <col min="8100" max="8112" width="14.81640625" style="482" customWidth="1"/>
    <col min="8113" max="8113" width="8.81640625" style="482"/>
    <col min="8114" max="8114" width="10.54296875" style="482" bestFit="1" customWidth="1"/>
    <col min="8115" max="8351" width="8.81640625" style="482"/>
    <col min="8352" max="8352" width="7" style="482" customWidth="1"/>
    <col min="8353" max="8353" width="15.54296875" style="482" customWidth="1"/>
    <col min="8354" max="8354" width="5.1796875" style="482" customWidth="1"/>
    <col min="8355" max="8355" width="16.54296875" style="482" customWidth="1"/>
    <col min="8356" max="8368" width="14.81640625" style="482" customWidth="1"/>
    <col min="8369" max="8369" width="8.81640625" style="482"/>
    <col min="8370" max="8370" width="10.54296875" style="482" bestFit="1" customWidth="1"/>
    <col min="8371" max="8607" width="8.81640625" style="482"/>
    <col min="8608" max="8608" width="7" style="482" customWidth="1"/>
    <col min="8609" max="8609" width="15.54296875" style="482" customWidth="1"/>
    <col min="8610" max="8610" width="5.1796875" style="482" customWidth="1"/>
    <col min="8611" max="8611" width="16.54296875" style="482" customWidth="1"/>
    <col min="8612" max="8624" width="14.81640625" style="482" customWidth="1"/>
    <col min="8625" max="8625" width="8.81640625" style="482"/>
    <col min="8626" max="8626" width="10.54296875" style="482" bestFit="1" customWidth="1"/>
    <col min="8627" max="8863" width="8.81640625" style="482"/>
    <col min="8864" max="8864" width="7" style="482" customWidth="1"/>
    <col min="8865" max="8865" width="15.54296875" style="482" customWidth="1"/>
    <col min="8866" max="8866" width="5.1796875" style="482" customWidth="1"/>
    <col min="8867" max="8867" width="16.54296875" style="482" customWidth="1"/>
    <col min="8868" max="8880" width="14.81640625" style="482" customWidth="1"/>
    <col min="8881" max="8881" width="8.81640625" style="482"/>
    <col min="8882" max="8882" width="10.54296875" style="482" bestFit="1" customWidth="1"/>
    <col min="8883" max="9119" width="8.81640625" style="482"/>
    <col min="9120" max="9120" width="7" style="482" customWidth="1"/>
    <col min="9121" max="9121" width="15.54296875" style="482" customWidth="1"/>
    <col min="9122" max="9122" width="5.1796875" style="482" customWidth="1"/>
    <col min="9123" max="9123" width="16.54296875" style="482" customWidth="1"/>
    <col min="9124" max="9136" width="14.81640625" style="482" customWidth="1"/>
    <col min="9137" max="9137" width="8.81640625" style="482"/>
    <col min="9138" max="9138" width="10.54296875" style="482" bestFit="1" customWidth="1"/>
    <col min="9139" max="9375" width="8.81640625" style="482"/>
    <col min="9376" max="9376" width="7" style="482" customWidth="1"/>
    <col min="9377" max="9377" width="15.54296875" style="482" customWidth="1"/>
    <col min="9378" max="9378" width="5.1796875" style="482" customWidth="1"/>
    <col min="9379" max="9379" width="16.54296875" style="482" customWidth="1"/>
    <col min="9380" max="9392" width="14.81640625" style="482" customWidth="1"/>
    <col min="9393" max="9393" width="8.81640625" style="482"/>
    <col min="9394" max="9394" width="10.54296875" style="482" bestFit="1" customWidth="1"/>
    <col min="9395" max="9631" width="8.81640625" style="482"/>
    <col min="9632" max="9632" width="7" style="482" customWidth="1"/>
    <col min="9633" max="9633" width="15.54296875" style="482" customWidth="1"/>
    <col min="9634" max="9634" width="5.1796875" style="482" customWidth="1"/>
    <col min="9635" max="9635" width="16.54296875" style="482" customWidth="1"/>
    <col min="9636" max="9648" width="14.81640625" style="482" customWidth="1"/>
    <col min="9649" max="9649" width="8.81640625" style="482"/>
    <col min="9650" max="9650" width="10.54296875" style="482" bestFit="1" customWidth="1"/>
    <col min="9651" max="9887" width="8.81640625" style="482"/>
    <col min="9888" max="9888" width="7" style="482" customWidth="1"/>
    <col min="9889" max="9889" width="15.54296875" style="482" customWidth="1"/>
    <col min="9890" max="9890" width="5.1796875" style="482" customWidth="1"/>
    <col min="9891" max="9891" width="16.54296875" style="482" customWidth="1"/>
    <col min="9892" max="9904" width="14.81640625" style="482" customWidth="1"/>
    <col min="9905" max="9905" width="8.81640625" style="482"/>
    <col min="9906" max="9906" width="10.54296875" style="482" bestFit="1" customWidth="1"/>
    <col min="9907" max="10143" width="8.81640625" style="482"/>
    <col min="10144" max="10144" width="7" style="482" customWidth="1"/>
    <col min="10145" max="10145" width="15.54296875" style="482" customWidth="1"/>
    <col min="10146" max="10146" width="5.1796875" style="482" customWidth="1"/>
    <col min="10147" max="10147" width="16.54296875" style="482" customWidth="1"/>
    <col min="10148" max="10160" width="14.81640625" style="482" customWidth="1"/>
    <col min="10161" max="10161" width="8.81640625" style="482"/>
    <col min="10162" max="10162" width="10.54296875" style="482" bestFit="1" customWidth="1"/>
    <col min="10163" max="10399" width="8.81640625" style="482"/>
    <col min="10400" max="10400" width="7" style="482" customWidth="1"/>
    <col min="10401" max="10401" width="15.54296875" style="482" customWidth="1"/>
    <col min="10402" max="10402" width="5.1796875" style="482" customWidth="1"/>
    <col min="10403" max="10403" width="16.54296875" style="482" customWidth="1"/>
    <col min="10404" max="10416" width="14.81640625" style="482" customWidth="1"/>
    <col min="10417" max="10417" width="8.81640625" style="482"/>
    <col min="10418" max="10418" width="10.54296875" style="482" bestFit="1" customWidth="1"/>
    <col min="10419" max="10655" width="8.81640625" style="482"/>
    <col min="10656" max="10656" width="7" style="482" customWidth="1"/>
    <col min="10657" max="10657" width="15.54296875" style="482" customWidth="1"/>
    <col min="10658" max="10658" width="5.1796875" style="482" customWidth="1"/>
    <col min="10659" max="10659" width="16.54296875" style="482" customWidth="1"/>
    <col min="10660" max="10672" width="14.81640625" style="482" customWidth="1"/>
    <col min="10673" max="10673" width="8.81640625" style="482"/>
    <col min="10674" max="10674" width="10.54296875" style="482" bestFit="1" customWidth="1"/>
    <col min="10675" max="10911" width="8.81640625" style="482"/>
    <col min="10912" max="10912" width="7" style="482" customWidth="1"/>
    <col min="10913" max="10913" width="15.54296875" style="482" customWidth="1"/>
    <col min="10914" max="10914" width="5.1796875" style="482" customWidth="1"/>
    <col min="10915" max="10915" width="16.54296875" style="482" customWidth="1"/>
    <col min="10916" max="10928" width="14.81640625" style="482" customWidth="1"/>
    <col min="10929" max="10929" width="8.81640625" style="482"/>
    <col min="10930" max="10930" width="10.54296875" style="482" bestFit="1" customWidth="1"/>
    <col min="10931" max="11167" width="8.81640625" style="482"/>
    <col min="11168" max="11168" width="7" style="482" customWidth="1"/>
    <col min="11169" max="11169" width="15.54296875" style="482" customWidth="1"/>
    <col min="11170" max="11170" width="5.1796875" style="482" customWidth="1"/>
    <col min="11171" max="11171" width="16.54296875" style="482" customWidth="1"/>
    <col min="11172" max="11184" width="14.81640625" style="482" customWidth="1"/>
    <col min="11185" max="11185" width="8.81640625" style="482"/>
    <col min="11186" max="11186" width="10.54296875" style="482" bestFit="1" customWidth="1"/>
    <col min="11187" max="11423" width="8.81640625" style="482"/>
    <col min="11424" max="11424" width="7" style="482" customWidth="1"/>
    <col min="11425" max="11425" width="15.54296875" style="482" customWidth="1"/>
    <col min="11426" max="11426" width="5.1796875" style="482" customWidth="1"/>
    <col min="11427" max="11427" width="16.54296875" style="482" customWidth="1"/>
    <col min="11428" max="11440" width="14.81640625" style="482" customWidth="1"/>
    <col min="11441" max="11441" width="8.81640625" style="482"/>
    <col min="11442" max="11442" width="10.54296875" style="482" bestFit="1" customWidth="1"/>
    <col min="11443" max="11679" width="8.81640625" style="482"/>
    <col min="11680" max="11680" width="7" style="482" customWidth="1"/>
    <col min="11681" max="11681" width="15.54296875" style="482" customWidth="1"/>
    <col min="11682" max="11682" width="5.1796875" style="482" customWidth="1"/>
    <col min="11683" max="11683" width="16.54296875" style="482" customWidth="1"/>
    <col min="11684" max="11696" width="14.81640625" style="482" customWidth="1"/>
    <col min="11697" max="11697" width="8.81640625" style="482"/>
    <col min="11698" max="11698" width="10.54296875" style="482" bestFit="1" customWidth="1"/>
    <col min="11699" max="11935" width="8.81640625" style="482"/>
    <col min="11936" max="11936" width="7" style="482" customWidth="1"/>
    <col min="11937" max="11937" width="15.54296875" style="482" customWidth="1"/>
    <col min="11938" max="11938" width="5.1796875" style="482" customWidth="1"/>
    <col min="11939" max="11939" width="16.54296875" style="482" customWidth="1"/>
    <col min="11940" max="11952" width="14.81640625" style="482" customWidth="1"/>
    <col min="11953" max="11953" width="8.81640625" style="482"/>
    <col min="11954" max="11954" width="10.54296875" style="482" bestFit="1" customWidth="1"/>
    <col min="11955" max="12191" width="8.81640625" style="482"/>
    <col min="12192" max="12192" width="7" style="482" customWidth="1"/>
    <col min="12193" max="12193" width="15.54296875" style="482" customWidth="1"/>
    <col min="12194" max="12194" width="5.1796875" style="482" customWidth="1"/>
    <col min="12195" max="12195" width="16.54296875" style="482" customWidth="1"/>
    <col min="12196" max="12208" width="14.81640625" style="482" customWidth="1"/>
    <col min="12209" max="12209" width="8.81640625" style="482"/>
    <col min="12210" max="12210" width="10.54296875" style="482" bestFit="1" customWidth="1"/>
    <col min="12211" max="12447" width="8.81640625" style="482"/>
    <col min="12448" max="12448" width="7" style="482" customWidth="1"/>
    <col min="12449" max="12449" width="15.54296875" style="482" customWidth="1"/>
    <col min="12450" max="12450" width="5.1796875" style="482" customWidth="1"/>
    <col min="12451" max="12451" width="16.54296875" style="482" customWidth="1"/>
    <col min="12452" max="12464" width="14.81640625" style="482" customWidth="1"/>
    <col min="12465" max="12465" width="8.81640625" style="482"/>
    <col min="12466" max="12466" width="10.54296875" style="482" bestFit="1" customWidth="1"/>
    <col min="12467" max="12703" width="8.81640625" style="482"/>
    <col min="12704" max="12704" width="7" style="482" customWidth="1"/>
    <col min="12705" max="12705" width="15.54296875" style="482" customWidth="1"/>
    <col min="12706" max="12706" width="5.1796875" style="482" customWidth="1"/>
    <col min="12707" max="12707" width="16.54296875" style="482" customWidth="1"/>
    <col min="12708" max="12720" width="14.81640625" style="482" customWidth="1"/>
    <col min="12721" max="12721" width="8.81640625" style="482"/>
    <col min="12722" max="12722" width="10.54296875" style="482" bestFit="1" customWidth="1"/>
    <col min="12723" max="12959" width="8.81640625" style="482"/>
    <col min="12960" max="12960" width="7" style="482" customWidth="1"/>
    <col min="12961" max="12961" width="15.54296875" style="482" customWidth="1"/>
    <col min="12962" max="12962" width="5.1796875" style="482" customWidth="1"/>
    <col min="12963" max="12963" width="16.54296875" style="482" customWidth="1"/>
    <col min="12964" max="12976" width="14.81640625" style="482" customWidth="1"/>
    <col min="12977" max="12977" width="8.81640625" style="482"/>
    <col min="12978" max="12978" width="10.54296875" style="482" bestFit="1" customWidth="1"/>
    <col min="12979" max="13215" width="8.81640625" style="482"/>
    <col min="13216" max="13216" width="7" style="482" customWidth="1"/>
    <col min="13217" max="13217" width="15.54296875" style="482" customWidth="1"/>
    <col min="13218" max="13218" width="5.1796875" style="482" customWidth="1"/>
    <col min="13219" max="13219" width="16.54296875" style="482" customWidth="1"/>
    <col min="13220" max="13232" width="14.81640625" style="482" customWidth="1"/>
    <col min="13233" max="13233" width="8.81640625" style="482"/>
    <col min="13234" max="13234" width="10.54296875" style="482" bestFit="1" customWidth="1"/>
    <col min="13235" max="13471" width="8.81640625" style="482"/>
    <col min="13472" max="13472" width="7" style="482" customWidth="1"/>
    <col min="13473" max="13473" width="15.54296875" style="482" customWidth="1"/>
    <col min="13474" max="13474" width="5.1796875" style="482" customWidth="1"/>
    <col min="13475" max="13475" width="16.54296875" style="482" customWidth="1"/>
    <col min="13476" max="13488" width="14.81640625" style="482" customWidth="1"/>
    <col min="13489" max="13489" width="8.81640625" style="482"/>
    <col min="13490" max="13490" width="10.54296875" style="482" bestFit="1" customWidth="1"/>
    <col min="13491" max="13727" width="8.81640625" style="482"/>
    <col min="13728" max="13728" width="7" style="482" customWidth="1"/>
    <col min="13729" max="13729" width="15.54296875" style="482" customWidth="1"/>
    <col min="13730" max="13730" width="5.1796875" style="482" customWidth="1"/>
    <col min="13731" max="13731" width="16.54296875" style="482" customWidth="1"/>
    <col min="13732" max="13744" width="14.81640625" style="482" customWidth="1"/>
    <col min="13745" max="13745" width="8.81640625" style="482"/>
    <col min="13746" max="13746" width="10.54296875" style="482" bestFit="1" customWidth="1"/>
    <col min="13747" max="13983" width="8.81640625" style="482"/>
    <col min="13984" max="13984" width="7" style="482" customWidth="1"/>
    <col min="13985" max="13985" width="15.54296875" style="482" customWidth="1"/>
    <col min="13986" max="13986" width="5.1796875" style="482" customWidth="1"/>
    <col min="13987" max="13987" width="16.54296875" style="482" customWidth="1"/>
    <col min="13988" max="14000" width="14.81640625" style="482" customWidth="1"/>
    <col min="14001" max="14001" width="8.81640625" style="482"/>
    <col min="14002" max="14002" width="10.54296875" style="482" bestFit="1" customWidth="1"/>
    <col min="14003" max="14239" width="8.81640625" style="482"/>
    <col min="14240" max="14240" width="7" style="482" customWidth="1"/>
    <col min="14241" max="14241" width="15.54296875" style="482" customWidth="1"/>
    <col min="14242" max="14242" width="5.1796875" style="482" customWidth="1"/>
    <col min="14243" max="14243" width="16.54296875" style="482" customWidth="1"/>
    <col min="14244" max="14256" width="14.81640625" style="482" customWidth="1"/>
    <col min="14257" max="14257" width="8.81640625" style="482"/>
    <col min="14258" max="14258" width="10.54296875" style="482" bestFit="1" customWidth="1"/>
    <col min="14259" max="14495" width="8.81640625" style="482"/>
    <col min="14496" max="14496" width="7" style="482" customWidth="1"/>
    <col min="14497" max="14497" width="15.54296875" style="482" customWidth="1"/>
    <col min="14498" max="14498" width="5.1796875" style="482" customWidth="1"/>
    <col min="14499" max="14499" width="16.54296875" style="482" customWidth="1"/>
    <col min="14500" max="14512" width="14.81640625" style="482" customWidth="1"/>
    <col min="14513" max="14513" width="8.81640625" style="482"/>
    <col min="14514" max="14514" width="10.54296875" style="482" bestFit="1" customWidth="1"/>
    <col min="14515" max="14751" width="8.81640625" style="482"/>
    <col min="14752" max="14752" width="7" style="482" customWidth="1"/>
    <col min="14753" max="14753" width="15.54296875" style="482" customWidth="1"/>
    <col min="14754" max="14754" width="5.1796875" style="482" customWidth="1"/>
    <col min="14755" max="14755" width="16.54296875" style="482" customWidth="1"/>
    <col min="14756" max="14768" width="14.81640625" style="482" customWidth="1"/>
    <col min="14769" max="14769" width="8.81640625" style="482"/>
    <col min="14770" max="14770" width="10.54296875" style="482" bestFit="1" customWidth="1"/>
    <col min="14771" max="15007" width="8.81640625" style="482"/>
    <col min="15008" max="15008" width="7" style="482" customWidth="1"/>
    <col min="15009" max="15009" width="15.54296875" style="482" customWidth="1"/>
    <col min="15010" max="15010" width="5.1796875" style="482" customWidth="1"/>
    <col min="15011" max="15011" width="16.54296875" style="482" customWidth="1"/>
    <col min="15012" max="15024" width="14.81640625" style="482" customWidth="1"/>
    <col min="15025" max="15025" width="8.81640625" style="482"/>
    <col min="15026" max="15026" width="10.54296875" style="482" bestFit="1" customWidth="1"/>
    <col min="15027" max="15263" width="8.81640625" style="482"/>
    <col min="15264" max="15264" width="7" style="482" customWidth="1"/>
    <col min="15265" max="15265" width="15.54296875" style="482" customWidth="1"/>
    <col min="15266" max="15266" width="5.1796875" style="482" customWidth="1"/>
    <col min="15267" max="15267" width="16.54296875" style="482" customWidth="1"/>
    <col min="15268" max="15280" width="14.81640625" style="482" customWidth="1"/>
    <col min="15281" max="15281" width="8.81640625" style="482"/>
    <col min="15282" max="15282" width="10.54296875" style="482" bestFit="1" customWidth="1"/>
    <col min="15283" max="15519" width="8.81640625" style="482"/>
    <col min="15520" max="15520" width="7" style="482" customWidth="1"/>
    <col min="15521" max="15521" width="15.54296875" style="482" customWidth="1"/>
    <col min="15522" max="15522" width="5.1796875" style="482" customWidth="1"/>
    <col min="15523" max="15523" width="16.54296875" style="482" customWidth="1"/>
    <col min="15524" max="15536" width="14.81640625" style="482" customWidth="1"/>
    <col min="15537" max="15537" width="8.81640625" style="482"/>
    <col min="15538" max="15538" width="10.54296875" style="482" bestFit="1" customWidth="1"/>
    <col min="15539" max="15775" width="8.81640625" style="482"/>
    <col min="15776" max="15776" width="7" style="482" customWidth="1"/>
    <col min="15777" max="15777" width="15.54296875" style="482" customWidth="1"/>
    <col min="15778" max="15778" width="5.1796875" style="482" customWidth="1"/>
    <col min="15779" max="15779" width="16.54296875" style="482" customWidth="1"/>
    <col min="15780" max="15792" width="14.81640625" style="482" customWidth="1"/>
    <col min="15793" max="15793" width="8.81640625" style="482"/>
    <col min="15794" max="15794" width="10.54296875" style="482" bestFit="1" customWidth="1"/>
    <col min="15795" max="16031" width="8.81640625" style="482"/>
    <col min="16032" max="16032" width="7" style="482" customWidth="1"/>
    <col min="16033" max="16033" width="15.54296875" style="482" customWidth="1"/>
    <col min="16034" max="16034" width="5.1796875" style="482" customWidth="1"/>
    <col min="16035" max="16035" width="16.54296875" style="482" customWidth="1"/>
    <col min="16036" max="16048" width="14.81640625" style="482" customWidth="1"/>
    <col min="16049" max="16049" width="8.81640625" style="482"/>
    <col min="16050" max="16050" width="10.54296875" style="482" bestFit="1" customWidth="1"/>
    <col min="16051" max="16384" width="8.81640625" style="482"/>
  </cols>
  <sheetData>
    <row r="1" spans="1:28" s="478" customFormat="1" ht="20.5" customHeight="1">
      <c r="A1" s="802" t="s">
        <v>6438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476"/>
      <c r="AA1" s="476"/>
      <c r="AB1" s="477"/>
    </row>
    <row r="2" spans="1:28" ht="22.5" customHeight="1" thickBot="1">
      <c r="A2" s="803" t="s">
        <v>6439</v>
      </c>
      <c r="B2" s="803"/>
      <c r="C2" s="803"/>
      <c r="D2" s="479" t="s">
        <v>7207</v>
      </c>
      <c r="E2" s="480" t="s">
        <v>7205</v>
      </c>
      <c r="F2" s="480" t="s">
        <v>6440</v>
      </c>
      <c r="G2" s="480" t="s">
        <v>6441</v>
      </c>
      <c r="H2" s="480" t="s">
        <v>6442</v>
      </c>
      <c r="I2" s="480" t="s">
        <v>6443</v>
      </c>
      <c r="J2" s="480" t="s">
        <v>6444</v>
      </c>
      <c r="K2" s="480" t="s">
        <v>6445</v>
      </c>
      <c r="L2" s="480" t="s">
        <v>6446</v>
      </c>
      <c r="M2" s="480" t="s">
        <v>6447</v>
      </c>
      <c r="N2" s="480" t="s">
        <v>6448</v>
      </c>
      <c r="O2" s="480" t="s">
        <v>6449</v>
      </c>
      <c r="P2" s="480" t="s">
        <v>6450</v>
      </c>
      <c r="Q2" s="480" t="s">
        <v>6451</v>
      </c>
      <c r="R2" s="480" t="s">
        <v>6452</v>
      </c>
      <c r="S2" s="480" t="s">
        <v>6453</v>
      </c>
      <c r="T2" s="480" t="s">
        <v>6454</v>
      </c>
      <c r="U2" s="480" t="s">
        <v>6455</v>
      </c>
      <c r="V2" s="480" t="s">
        <v>6456</v>
      </c>
      <c r="W2" s="480" t="s">
        <v>6457</v>
      </c>
      <c r="X2" s="480" t="s">
        <v>6458</v>
      </c>
      <c r="Y2" s="480" t="s">
        <v>6459</v>
      </c>
      <c r="Z2" s="480" t="s">
        <v>7061</v>
      </c>
      <c r="AA2" s="689" t="s">
        <v>6912</v>
      </c>
    </row>
    <row r="3" spans="1:28" ht="15" thickTop="1">
      <c r="A3" s="804"/>
      <c r="B3" s="804" t="s">
        <v>6460</v>
      </c>
      <c r="C3" s="483" t="s">
        <v>6461</v>
      </c>
      <c r="D3" s="484">
        <v>3</v>
      </c>
      <c r="E3" s="484">
        <f>Total!B42</f>
        <v>1</v>
      </c>
      <c r="F3" s="485">
        <f>E3-AA3</f>
        <v>0</v>
      </c>
      <c r="G3" s="486">
        <v>3</v>
      </c>
      <c r="H3" s="486">
        <v>3</v>
      </c>
      <c r="I3" s="486">
        <v>3</v>
      </c>
      <c r="J3" s="486">
        <v>3</v>
      </c>
      <c r="K3" s="486">
        <v>3</v>
      </c>
      <c r="L3" s="486">
        <v>3</v>
      </c>
      <c r="M3" s="486">
        <v>3</v>
      </c>
      <c r="N3" s="486">
        <v>3</v>
      </c>
      <c r="O3" s="486">
        <v>3</v>
      </c>
      <c r="P3" s="486">
        <v>3</v>
      </c>
      <c r="Q3" s="486">
        <v>3</v>
      </c>
      <c r="R3" s="486">
        <v>3</v>
      </c>
      <c r="S3" s="486">
        <v>3</v>
      </c>
      <c r="T3" s="486">
        <v>3</v>
      </c>
      <c r="U3" s="486">
        <v>3</v>
      </c>
      <c r="V3" s="486">
        <v>3</v>
      </c>
      <c r="W3" s="486">
        <v>3</v>
      </c>
      <c r="X3" s="486">
        <v>3</v>
      </c>
      <c r="Y3" s="486">
        <v>3</v>
      </c>
      <c r="Z3" s="484">
        <v>1</v>
      </c>
      <c r="AA3" s="484">
        <v>1</v>
      </c>
    </row>
    <row r="4" spans="1:28">
      <c r="A4" s="804"/>
      <c r="B4" s="804"/>
      <c r="C4" s="483" t="s">
        <v>6486</v>
      </c>
      <c r="D4" s="484"/>
      <c r="E4" s="484">
        <f>Total!C18</f>
        <v>3</v>
      </c>
      <c r="F4" s="485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4">
        <v>3</v>
      </c>
      <c r="AA4" s="484">
        <v>3</v>
      </c>
    </row>
    <row r="5" spans="1:28">
      <c r="A5" s="805"/>
      <c r="B5" s="805"/>
      <c r="C5" s="487" t="s">
        <v>6462</v>
      </c>
      <c r="D5" s="488">
        <f>+D3</f>
        <v>3</v>
      </c>
      <c r="E5" s="489">
        <f>SUM(E3:E4)</f>
        <v>4</v>
      </c>
      <c r="F5" s="488">
        <f>SUM(F3)</f>
        <v>0</v>
      </c>
      <c r="G5" s="488">
        <f t="shared" ref="G5:Y5" si="0">+G3</f>
        <v>3</v>
      </c>
      <c r="H5" s="488">
        <f t="shared" si="0"/>
        <v>3</v>
      </c>
      <c r="I5" s="488">
        <f t="shared" si="0"/>
        <v>3</v>
      </c>
      <c r="J5" s="488">
        <f t="shared" si="0"/>
        <v>3</v>
      </c>
      <c r="K5" s="488">
        <f t="shared" si="0"/>
        <v>3</v>
      </c>
      <c r="L5" s="488">
        <f t="shared" si="0"/>
        <v>3</v>
      </c>
      <c r="M5" s="488">
        <f t="shared" si="0"/>
        <v>3</v>
      </c>
      <c r="N5" s="488">
        <f t="shared" si="0"/>
        <v>3</v>
      </c>
      <c r="O5" s="488">
        <f t="shared" si="0"/>
        <v>3</v>
      </c>
      <c r="P5" s="488">
        <f t="shared" si="0"/>
        <v>3</v>
      </c>
      <c r="Q5" s="488">
        <f t="shared" si="0"/>
        <v>3</v>
      </c>
      <c r="R5" s="488">
        <f t="shared" si="0"/>
        <v>3</v>
      </c>
      <c r="S5" s="488">
        <f t="shared" si="0"/>
        <v>3</v>
      </c>
      <c r="T5" s="488">
        <f t="shared" si="0"/>
        <v>3</v>
      </c>
      <c r="U5" s="488">
        <f t="shared" si="0"/>
        <v>3</v>
      </c>
      <c r="V5" s="488">
        <f t="shared" si="0"/>
        <v>3</v>
      </c>
      <c r="W5" s="488">
        <f t="shared" si="0"/>
        <v>3</v>
      </c>
      <c r="X5" s="488">
        <f t="shared" si="0"/>
        <v>3</v>
      </c>
      <c r="Y5" s="488">
        <f t="shared" si="0"/>
        <v>3</v>
      </c>
      <c r="Z5" s="489">
        <f>SUM(Z3:Z4)</f>
        <v>4</v>
      </c>
      <c r="AA5" s="489">
        <v>4</v>
      </c>
    </row>
    <row r="6" spans="1:28">
      <c r="A6" s="805"/>
      <c r="B6" s="805" t="s">
        <v>6463</v>
      </c>
      <c r="C6" s="490" t="s">
        <v>6464</v>
      </c>
      <c r="D6" s="491">
        <v>11</v>
      </c>
      <c r="E6" s="491">
        <f>Total!O27+Total!O29+Total!O30+Total!O31+Total!O32</f>
        <v>13</v>
      </c>
      <c r="F6" s="485">
        <f>E6-Z6</f>
        <v>0</v>
      </c>
      <c r="G6" s="492">
        <v>11</v>
      </c>
      <c r="H6" s="492">
        <v>11</v>
      </c>
      <c r="I6" s="492">
        <v>11</v>
      </c>
      <c r="J6" s="492">
        <v>11</v>
      </c>
      <c r="K6" s="492">
        <v>11</v>
      </c>
      <c r="L6" s="492">
        <v>11</v>
      </c>
      <c r="M6" s="492">
        <v>11</v>
      </c>
      <c r="N6" s="492">
        <v>11</v>
      </c>
      <c r="O6" s="492">
        <v>11</v>
      </c>
      <c r="P6" s="492">
        <v>11</v>
      </c>
      <c r="Q6" s="492">
        <v>11</v>
      </c>
      <c r="R6" s="492">
        <v>11</v>
      </c>
      <c r="S6" s="492">
        <v>11</v>
      </c>
      <c r="T6" s="492">
        <v>11</v>
      </c>
      <c r="U6" s="492">
        <v>11</v>
      </c>
      <c r="V6" s="492">
        <v>11</v>
      </c>
      <c r="W6" s="492">
        <v>11</v>
      </c>
      <c r="X6" s="492">
        <v>11</v>
      </c>
      <c r="Y6" s="492">
        <v>11</v>
      </c>
      <c r="Z6" s="491">
        <v>13</v>
      </c>
      <c r="AA6" s="491">
        <v>12</v>
      </c>
    </row>
    <row r="7" spans="1:28">
      <c r="A7" s="805"/>
      <c r="B7" s="805"/>
      <c r="C7" s="490" t="s">
        <v>6465</v>
      </c>
      <c r="D7" s="491">
        <v>6</v>
      </c>
      <c r="E7" s="491">
        <f>Total!O24</f>
        <v>6</v>
      </c>
      <c r="F7" s="493">
        <f t="shared" ref="F7:F19" si="1">E7-Z7</f>
        <v>0</v>
      </c>
      <c r="G7" s="491">
        <v>3</v>
      </c>
      <c r="H7" s="491">
        <v>3</v>
      </c>
      <c r="I7" s="491">
        <v>3</v>
      </c>
      <c r="J7" s="491">
        <v>3</v>
      </c>
      <c r="K7" s="491">
        <v>3</v>
      </c>
      <c r="L7" s="491">
        <v>3</v>
      </c>
      <c r="M7" s="491">
        <v>3</v>
      </c>
      <c r="N7" s="491">
        <v>3</v>
      </c>
      <c r="O7" s="491">
        <v>3</v>
      </c>
      <c r="P7" s="491">
        <v>3</v>
      </c>
      <c r="Q7" s="491">
        <v>3</v>
      </c>
      <c r="R7" s="491">
        <v>3</v>
      </c>
      <c r="S7" s="491">
        <v>3</v>
      </c>
      <c r="T7" s="491">
        <v>3</v>
      </c>
      <c r="U7" s="491">
        <v>3</v>
      </c>
      <c r="V7" s="491">
        <v>3</v>
      </c>
      <c r="W7" s="491">
        <v>3</v>
      </c>
      <c r="X7" s="491">
        <v>3</v>
      </c>
      <c r="Y7" s="491">
        <v>3</v>
      </c>
      <c r="Z7" s="491">
        <v>6</v>
      </c>
      <c r="AA7" s="491">
        <v>5</v>
      </c>
    </row>
    <row r="8" spans="1:28">
      <c r="A8" s="805"/>
      <c r="B8" s="805"/>
      <c r="C8" s="490" t="s">
        <v>6466</v>
      </c>
      <c r="D8" s="491">
        <v>3</v>
      </c>
      <c r="E8" s="491">
        <f>Total!O23</f>
        <v>2</v>
      </c>
      <c r="F8" s="493">
        <f t="shared" si="1"/>
        <v>0</v>
      </c>
      <c r="G8" s="491">
        <v>3</v>
      </c>
      <c r="H8" s="491">
        <v>3</v>
      </c>
      <c r="I8" s="491">
        <v>3</v>
      </c>
      <c r="J8" s="491">
        <v>3</v>
      </c>
      <c r="K8" s="491">
        <v>3</v>
      </c>
      <c r="L8" s="491">
        <v>3</v>
      </c>
      <c r="M8" s="491">
        <v>3</v>
      </c>
      <c r="N8" s="491">
        <v>3</v>
      </c>
      <c r="O8" s="491">
        <v>3</v>
      </c>
      <c r="P8" s="491">
        <v>3</v>
      </c>
      <c r="Q8" s="491">
        <v>3</v>
      </c>
      <c r="R8" s="491">
        <v>3</v>
      </c>
      <c r="S8" s="491">
        <v>3</v>
      </c>
      <c r="T8" s="491">
        <v>3</v>
      </c>
      <c r="U8" s="491">
        <v>3</v>
      </c>
      <c r="V8" s="491">
        <v>3</v>
      </c>
      <c r="W8" s="491">
        <v>3</v>
      </c>
      <c r="X8" s="491">
        <v>3</v>
      </c>
      <c r="Y8" s="491">
        <v>3</v>
      </c>
      <c r="Z8" s="491">
        <v>2</v>
      </c>
      <c r="AA8" s="491">
        <v>2</v>
      </c>
    </row>
    <row r="9" spans="1:28">
      <c r="A9" s="805"/>
      <c r="B9" s="805"/>
      <c r="C9" s="490" t="s">
        <v>461</v>
      </c>
      <c r="D9" s="491">
        <v>1</v>
      </c>
      <c r="E9" s="491">
        <f>Total!O26</f>
        <v>1</v>
      </c>
      <c r="F9" s="493">
        <f>E9-Z9</f>
        <v>0</v>
      </c>
      <c r="G9" s="491">
        <v>1</v>
      </c>
      <c r="H9" s="491">
        <v>1</v>
      </c>
      <c r="I9" s="491">
        <v>1</v>
      </c>
      <c r="J9" s="491">
        <v>1</v>
      </c>
      <c r="K9" s="491">
        <v>1</v>
      </c>
      <c r="L9" s="491">
        <v>1</v>
      </c>
      <c r="M9" s="491">
        <v>1</v>
      </c>
      <c r="N9" s="491">
        <v>1</v>
      </c>
      <c r="O9" s="491">
        <v>1</v>
      </c>
      <c r="P9" s="491">
        <v>1</v>
      </c>
      <c r="Q9" s="491">
        <v>1</v>
      </c>
      <c r="R9" s="491">
        <v>1</v>
      </c>
      <c r="S9" s="491">
        <v>1</v>
      </c>
      <c r="T9" s="491">
        <v>1</v>
      </c>
      <c r="U9" s="491">
        <v>1</v>
      </c>
      <c r="V9" s="491">
        <v>1</v>
      </c>
      <c r="W9" s="491">
        <v>1</v>
      </c>
      <c r="X9" s="491">
        <v>1</v>
      </c>
      <c r="Y9" s="491">
        <v>1</v>
      </c>
      <c r="Z9" s="491">
        <v>1</v>
      </c>
      <c r="AA9" s="491">
        <v>1</v>
      </c>
    </row>
    <row r="10" spans="1:28">
      <c r="A10" s="805"/>
      <c r="B10" s="805"/>
      <c r="C10" s="490" t="s">
        <v>6467</v>
      </c>
      <c r="D10" s="491">
        <v>2</v>
      </c>
      <c r="E10" s="491">
        <f>Total!O25</f>
        <v>5</v>
      </c>
      <c r="F10" s="493">
        <f t="shared" si="1"/>
        <v>0</v>
      </c>
      <c r="G10" s="491">
        <v>2</v>
      </c>
      <c r="H10" s="491">
        <v>2</v>
      </c>
      <c r="I10" s="491">
        <v>2</v>
      </c>
      <c r="J10" s="491">
        <v>2</v>
      </c>
      <c r="K10" s="491">
        <v>2</v>
      </c>
      <c r="L10" s="491">
        <v>2</v>
      </c>
      <c r="M10" s="491">
        <v>2</v>
      </c>
      <c r="N10" s="491">
        <v>2</v>
      </c>
      <c r="O10" s="491">
        <v>2</v>
      </c>
      <c r="P10" s="491">
        <v>2</v>
      </c>
      <c r="Q10" s="491">
        <v>2</v>
      </c>
      <c r="R10" s="491">
        <v>2</v>
      </c>
      <c r="S10" s="491">
        <v>2</v>
      </c>
      <c r="T10" s="491">
        <v>2</v>
      </c>
      <c r="U10" s="491">
        <v>2</v>
      </c>
      <c r="V10" s="491">
        <v>2</v>
      </c>
      <c r="W10" s="491">
        <v>2</v>
      </c>
      <c r="X10" s="491">
        <v>2</v>
      </c>
      <c r="Y10" s="491">
        <v>2</v>
      </c>
      <c r="Z10" s="491">
        <v>5</v>
      </c>
      <c r="AA10" s="491">
        <v>5</v>
      </c>
    </row>
    <row r="11" spans="1:28">
      <c r="A11" s="805"/>
      <c r="B11" s="805"/>
      <c r="C11" s="490" t="s">
        <v>7206</v>
      </c>
      <c r="D11" s="491">
        <v>21</v>
      </c>
      <c r="E11" s="491">
        <f>Total!O20</f>
        <v>25</v>
      </c>
      <c r="F11" s="485">
        <f t="shared" si="1"/>
        <v>4</v>
      </c>
      <c r="G11" s="492">
        <v>21</v>
      </c>
      <c r="H11" s="492">
        <v>21</v>
      </c>
      <c r="I11" s="492">
        <v>21</v>
      </c>
      <c r="J11" s="492">
        <v>21</v>
      </c>
      <c r="K11" s="492">
        <v>21</v>
      </c>
      <c r="L11" s="492">
        <v>21</v>
      </c>
      <c r="M11" s="492">
        <v>21</v>
      </c>
      <c r="N11" s="492">
        <v>21</v>
      </c>
      <c r="O11" s="492">
        <v>21</v>
      </c>
      <c r="P11" s="492">
        <v>21</v>
      </c>
      <c r="Q11" s="492">
        <v>21</v>
      </c>
      <c r="R11" s="492">
        <v>21</v>
      </c>
      <c r="S11" s="492">
        <v>21</v>
      </c>
      <c r="T11" s="492">
        <v>21</v>
      </c>
      <c r="U11" s="492">
        <v>21</v>
      </c>
      <c r="V11" s="492">
        <v>21</v>
      </c>
      <c r="W11" s="492">
        <v>21</v>
      </c>
      <c r="X11" s="492">
        <v>21</v>
      </c>
      <c r="Y11" s="492">
        <v>21</v>
      </c>
      <c r="Z11" s="491">
        <v>21</v>
      </c>
      <c r="AA11" s="491">
        <v>21</v>
      </c>
    </row>
    <row r="12" spans="1:28">
      <c r="A12" s="805"/>
      <c r="B12" s="805"/>
      <c r="C12" s="490" t="s">
        <v>6468</v>
      </c>
      <c r="D12" s="491">
        <v>8</v>
      </c>
      <c r="E12" s="491">
        <f>Total!O19</f>
        <v>9</v>
      </c>
      <c r="F12" s="485">
        <f t="shared" si="1"/>
        <v>1</v>
      </c>
      <c r="G12" s="492">
        <v>15</v>
      </c>
      <c r="H12" s="492">
        <v>15</v>
      </c>
      <c r="I12" s="492">
        <v>15</v>
      </c>
      <c r="J12" s="492">
        <v>15</v>
      </c>
      <c r="K12" s="492">
        <v>15</v>
      </c>
      <c r="L12" s="492">
        <v>15</v>
      </c>
      <c r="M12" s="492">
        <v>15</v>
      </c>
      <c r="N12" s="492">
        <v>15</v>
      </c>
      <c r="O12" s="492">
        <v>15</v>
      </c>
      <c r="P12" s="492">
        <v>15</v>
      </c>
      <c r="Q12" s="492">
        <v>15</v>
      </c>
      <c r="R12" s="492">
        <v>15</v>
      </c>
      <c r="S12" s="492">
        <v>15</v>
      </c>
      <c r="T12" s="492">
        <v>15</v>
      </c>
      <c r="U12" s="492">
        <v>15</v>
      </c>
      <c r="V12" s="492">
        <v>15</v>
      </c>
      <c r="W12" s="492">
        <v>15</v>
      </c>
      <c r="X12" s="492">
        <v>15</v>
      </c>
      <c r="Y12" s="492">
        <v>15</v>
      </c>
      <c r="Z12" s="491">
        <v>8</v>
      </c>
      <c r="AA12" s="491">
        <v>8</v>
      </c>
    </row>
    <row r="13" spans="1:28">
      <c r="A13" s="805"/>
      <c r="B13" s="805"/>
      <c r="C13" s="490" t="s">
        <v>6617</v>
      </c>
      <c r="D13" s="491">
        <v>6</v>
      </c>
      <c r="E13" s="491">
        <f>Total!O33</f>
        <v>5</v>
      </c>
      <c r="F13" s="485">
        <f t="shared" si="1"/>
        <v>-3</v>
      </c>
      <c r="G13" s="492">
        <v>6</v>
      </c>
      <c r="H13" s="492">
        <v>6</v>
      </c>
      <c r="I13" s="492">
        <v>6</v>
      </c>
      <c r="J13" s="492">
        <v>6</v>
      </c>
      <c r="K13" s="492">
        <v>6</v>
      </c>
      <c r="L13" s="492">
        <v>6</v>
      </c>
      <c r="M13" s="492">
        <v>6</v>
      </c>
      <c r="N13" s="492">
        <v>6</v>
      </c>
      <c r="O13" s="492">
        <v>6</v>
      </c>
      <c r="P13" s="492">
        <v>6</v>
      </c>
      <c r="Q13" s="492">
        <v>6</v>
      </c>
      <c r="R13" s="492">
        <v>6</v>
      </c>
      <c r="S13" s="492">
        <v>6</v>
      </c>
      <c r="T13" s="492">
        <v>6</v>
      </c>
      <c r="U13" s="492">
        <v>6</v>
      </c>
      <c r="V13" s="492">
        <v>6</v>
      </c>
      <c r="W13" s="492">
        <v>6</v>
      </c>
      <c r="X13" s="492">
        <v>6</v>
      </c>
      <c r="Y13" s="492">
        <v>6</v>
      </c>
      <c r="Z13" s="491">
        <v>8</v>
      </c>
      <c r="AA13" s="491">
        <v>8</v>
      </c>
      <c r="AB13" s="494"/>
    </row>
    <row r="14" spans="1:28">
      <c r="A14" s="805"/>
      <c r="B14" s="805"/>
      <c r="C14" s="495" t="s">
        <v>6469</v>
      </c>
      <c r="D14" s="491">
        <v>6</v>
      </c>
      <c r="E14" s="491">
        <f>Total!O34</f>
        <v>7</v>
      </c>
      <c r="F14" s="485">
        <f t="shared" si="1"/>
        <v>0</v>
      </c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>
        <v>7</v>
      </c>
      <c r="AA14" s="491">
        <v>7</v>
      </c>
      <c r="AB14" s="494"/>
    </row>
    <row r="15" spans="1:28">
      <c r="A15" s="805"/>
      <c r="B15" s="805"/>
      <c r="C15" s="490" t="s">
        <v>6470</v>
      </c>
      <c r="D15" s="491">
        <v>30</v>
      </c>
      <c r="E15" s="491">
        <f>Total!O21</f>
        <v>32</v>
      </c>
      <c r="F15" s="485">
        <f>Z15-E15</f>
        <v>0</v>
      </c>
      <c r="G15" s="492">
        <v>35</v>
      </c>
      <c r="H15" s="492">
        <v>35</v>
      </c>
      <c r="I15" s="492">
        <v>35</v>
      </c>
      <c r="J15" s="492">
        <v>35</v>
      </c>
      <c r="K15" s="492">
        <v>35</v>
      </c>
      <c r="L15" s="492">
        <v>35</v>
      </c>
      <c r="M15" s="492">
        <v>35</v>
      </c>
      <c r="N15" s="492">
        <v>35</v>
      </c>
      <c r="O15" s="492">
        <v>35</v>
      </c>
      <c r="P15" s="492">
        <v>35</v>
      </c>
      <c r="Q15" s="492">
        <v>35</v>
      </c>
      <c r="R15" s="492">
        <v>35</v>
      </c>
      <c r="S15" s="492">
        <v>35</v>
      </c>
      <c r="T15" s="492">
        <v>35</v>
      </c>
      <c r="U15" s="492">
        <v>35</v>
      </c>
      <c r="V15" s="492">
        <v>35</v>
      </c>
      <c r="W15" s="492">
        <v>35</v>
      </c>
      <c r="X15" s="492">
        <v>35</v>
      </c>
      <c r="Y15" s="492">
        <v>35</v>
      </c>
      <c r="Z15" s="491">
        <v>32</v>
      </c>
      <c r="AA15" s="491">
        <v>32</v>
      </c>
    </row>
    <row r="16" spans="1:28">
      <c r="A16" s="805"/>
      <c r="B16" s="805"/>
      <c r="C16" s="490" t="s">
        <v>6471</v>
      </c>
      <c r="D16" s="491">
        <v>21</v>
      </c>
      <c r="E16" s="491">
        <f>Total!O28</f>
        <v>19</v>
      </c>
      <c r="F16" s="485">
        <f t="shared" si="1"/>
        <v>0</v>
      </c>
      <c r="G16" s="492">
        <v>20</v>
      </c>
      <c r="H16" s="492">
        <v>20</v>
      </c>
      <c r="I16" s="492">
        <v>20</v>
      </c>
      <c r="J16" s="492">
        <v>20</v>
      </c>
      <c r="K16" s="492">
        <v>20</v>
      </c>
      <c r="L16" s="492">
        <v>20</v>
      </c>
      <c r="M16" s="492">
        <v>20</v>
      </c>
      <c r="N16" s="492">
        <v>20</v>
      </c>
      <c r="O16" s="492">
        <v>20</v>
      </c>
      <c r="P16" s="492">
        <v>20</v>
      </c>
      <c r="Q16" s="492">
        <v>20</v>
      </c>
      <c r="R16" s="492">
        <v>20</v>
      </c>
      <c r="S16" s="492">
        <v>20</v>
      </c>
      <c r="T16" s="492">
        <v>20</v>
      </c>
      <c r="U16" s="492">
        <v>20</v>
      </c>
      <c r="V16" s="492">
        <v>20</v>
      </c>
      <c r="W16" s="492">
        <v>20</v>
      </c>
      <c r="X16" s="492">
        <v>20</v>
      </c>
      <c r="Y16" s="492">
        <v>20</v>
      </c>
      <c r="Z16" s="491">
        <v>19</v>
      </c>
      <c r="AA16" s="491">
        <v>15</v>
      </c>
    </row>
    <row r="17" spans="1:29">
      <c r="A17" s="805"/>
      <c r="B17" s="805"/>
      <c r="C17" s="490" t="s">
        <v>6472</v>
      </c>
      <c r="D17" s="491">
        <v>2</v>
      </c>
      <c r="E17" s="491">
        <f>Total!O22</f>
        <v>2</v>
      </c>
      <c r="F17" s="485">
        <f t="shared" si="1"/>
        <v>0</v>
      </c>
      <c r="G17" s="492">
        <v>5</v>
      </c>
      <c r="H17" s="492">
        <v>5</v>
      </c>
      <c r="I17" s="492">
        <v>5</v>
      </c>
      <c r="J17" s="492">
        <v>5</v>
      </c>
      <c r="K17" s="492">
        <v>5</v>
      </c>
      <c r="L17" s="492">
        <v>5</v>
      </c>
      <c r="M17" s="492">
        <v>5</v>
      </c>
      <c r="N17" s="492">
        <v>5</v>
      </c>
      <c r="O17" s="492">
        <v>5</v>
      </c>
      <c r="P17" s="492">
        <v>5</v>
      </c>
      <c r="Q17" s="492">
        <v>5</v>
      </c>
      <c r="R17" s="492">
        <v>5</v>
      </c>
      <c r="S17" s="492">
        <v>5</v>
      </c>
      <c r="T17" s="492">
        <v>5</v>
      </c>
      <c r="U17" s="492">
        <v>5</v>
      </c>
      <c r="V17" s="492">
        <v>5</v>
      </c>
      <c r="W17" s="492">
        <v>5</v>
      </c>
      <c r="X17" s="492">
        <v>5</v>
      </c>
      <c r="Y17" s="492">
        <v>5</v>
      </c>
      <c r="Z17" s="491">
        <v>2</v>
      </c>
      <c r="AA17" s="491">
        <v>2</v>
      </c>
    </row>
    <row r="18" spans="1:29">
      <c r="A18" s="805"/>
      <c r="B18" s="805"/>
      <c r="C18" s="490" t="s">
        <v>6473</v>
      </c>
      <c r="D18" s="491">
        <v>11</v>
      </c>
      <c r="E18" s="491">
        <f>Total!O35</f>
        <v>13</v>
      </c>
      <c r="F18" s="485">
        <f t="shared" si="1"/>
        <v>-1</v>
      </c>
      <c r="G18" s="492">
        <v>5</v>
      </c>
      <c r="H18" s="492">
        <v>5</v>
      </c>
      <c r="I18" s="492">
        <v>5</v>
      </c>
      <c r="J18" s="492">
        <v>5</v>
      </c>
      <c r="K18" s="492">
        <v>5</v>
      </c>
      <c r="L18" s="492">
        <v>5</v>
      </c>
      <c r="M18" s="492">
        <v>5</v>
      </c>
      <c r="N18" s="492">
        <v>5</v>
      </c>
      <c r="O18" s="492">
        <v>5</v>
      </c>
      <c r="P18" s="492">
        <v>5</v>
      </c>
      <c r="Q18" s="492">
        <v>5</v>
      </c>
      <c r="R18" s="492">
        <v>5</v>
      </c>
      <c r="S18" s="492">
        <v>5</v>
      </c>
      <c r="T18" s="492">
        <v>5</v>
      </c>
      <c r="U18" s="492">
        <v>5</v>
      </c>
      <c r="V18" s="492">
        <v>5</v>
      </c>
      <c r="W18" s="492">
        <v>5</v>
      </c>
      <c r="X18" s="492">
        <v>5</v>
      </c>
      <c r="Y18" s="492">
        <v>5</v>
      </c>
      <c r="Z18" s="491">
        <v>14</v>
      </c>
      <c r="AA18" s="491">
        <v>14</v>
      </c>
    </row>
    <row r="19" spans="1:29">
      <c r="A19" s="805"/>
      <c r="B19" s="805"/>
      <c r="C19" s="490" t="s">
        <v>6474</v>
      </c>
      <c r="D19" s="491">
        <v>19</v>
      </c>
      <c r="E19" s="491">
        <f>Total!O36</f>
        <v>1</v>
      </c>
      <c r="F19" s="485">
        <f t="shared" si="1"/>
        <v>0</v>
      </c>
      <c r="G19" s="492">
        <v>5</v>
      </c>
      <c r="H19" s="492">
        <v>5</v>
      </c>
      <c r="I19" s="492">
        <v>5</v>
      </c>
      <c r="J19" s="492">
        <v>5</v>
      </c>
      <c r="K19" s="492">
        <v>5</v>
      </c>
      <c r="L19" s="492">
        <v>5</v>
      </c>
      <c r="M19" s="492">
        <v>5</v>
      </c>
      <c r="N19" s="492">
        <v>5</v>
      </c>
      <c r="O19" s="492">
        <v>5</v>
      </c>
      <c r="P19" s="492">
        <v>5</v>
      </c>
      <c r="Q19" s="492">
        <v>5</v>
      </c>
      <c r="R19" s="492">
        <v>5</v>
      </c>
      <c r="S19" s="492">
        <v>5</v>
      </c>
      <c r="T19" s="492">
        <v>5</v>
      </c>
      <c r="U19" s="492">
        <v>5</v>
      </c>
      <c r="V19" s="492">
        <v>5</v>
      </c>
      <c r="W19" s="492">
        <v>5</v>
      </c>
      <c r="X19" s="492">
        <v>5</v>
      </c>
      <c r="Y19" s="492">
        <v>5</v>
      </c>
      <c r="Z19" s="491">
        <v>1</v>
      </c>
      <c r="AA19" s="491">
        <v>1</v>
      </c>
    </row>
    <row r="20" spans="1:29">
      <c r="A20" s="805"/>
      <c r="B20" s="805"/>
      <c r="C20" s="487" t="s">
        <v>6462</v>
      </c>
      <c r="D20" s="488">
        <f>SUM(D6:D19)</f>
        <v>147</v>
      </c>
      <c r="E20" s="489">
        <f>SUM(E6:E19)</f>
        <v>140</v>
      </c>
      <c r="F20" s="488">
        <f>SUM(F6:F19)</f>
        <v>1</v>
      </c>
      <c r="G20" s="488">
        <f t="shared" ref="G20:Y20" si="2">SUM(G6:G19)</f>
        <v>132</v>
      </c>
      <c r="H20" s="488">
        <f t="shared" si="2"/>
        <v>132</v>
      </c>
      <c r="I20" s="488">
        <f t="shared" si="2"/>
        <v>132</v>
      </c>
      <c r="J20" s="488">
        <f t="shared" si="2"/>
        <v>132</v>
      </c>
      <c r="K20" s="488">
        <f t="shared" si="2"/>
        <v>132</v>
      </c>
      <c r="L20" s="488">
        <f t="shared" si="2"/>
        <v>132</v>
      </c>
      <c r="M20" s="488">
        <f t="shared" si="2"/>
        <v>132</v>
      </c>
      <c r="N20" s="488">
        <f t="shared" si="2"/>
        <v>132</v>
      </c>
      <c r="O20" s="488">
        <f t="shared" si="2"/>
        <v>132</v>
      </c>
      <c r="P20" s="488">
        <f t="shared" si="2"/>
        <v>132</v>
      </c>
      <c r="Q20" s="488">
        <f t="shared" si="2"/>
        <v>132</v>
      </c>
      <c r="R20" s="488">
        <f t="shared" si="2"/>
        <v>132</v>
      </c>
      <c r="S20" s="488">
        <f t="shared" si="2"/>
        <v>132</v>
      </c>
      <c r="T20" s="488">
        <f t="shared" si="2"/>
        <v>132</v>
      </c>
      <c r="U20" s="488">
        <f t="shared" si="2"/>
        <v>132</v>
      </c>
      <c r="V20" s="488">
        <f t="shared" si="2"/>
        <v>132</v>
      </c>
      <c r="W20" s="488">
        <f t="shared" si="2"/>
        <v>132</v>
      </c>
      <c r="X20" s="488">
        <f t="shared" si="2"/>
        <v>132</v>
      </c>
      <c r="Y20" s="488">
        <f t="shared" si="2"/>
        <v>132</v>
      </c>
      <c r="Z20" s="489">
        <f>SUM(Z6:Z19)</f>
        <v>139</v>
      </c>
      <c r="AA20" s="489">
        <v>133</v>
      </c>
      <c r="AC20" s="496"/>
    </row>
    <row r="21" spans="1:29">
      <c r="A21" s="805"/>
      <c r="B21" s="805" t="s">
        <v>6475</v>
      </c>
      <c r="C21" s="490" t="s">
        <v>6476</v>
      </c>
      <c r="D21" s="491">
        <v>27</v>
      </c>
      <c r="E21" s="497">
        <f>Total!C14+Total!D14+Total!E14+Total!F14+Total!G14</f>
        <v>32</v>
      </c>
      <c r="F21" s="492">
        <f>E21-Z21</f>
        <v>-1</v>
      </c>
      <c r="G21" s="492">
        <v>36</v>
      </c>
      <c r="H21" s="492">
        <v>36</v>
      </c>
      <c r="I21" s="492">
        <v>36</v>
      </c>
      <c r="J21" s="492">
        <v>36</v>
      </c>
      <c r="K21" s="492">
        <v>36</v>
      </c>
      <c r="L21" s="492">
        <v>36</v>
      </c>
      <c r="M21" s="492">
        <v>36</v>
      </c>
      <c r="N21" s="492">
        <v>36</v>
      </c>
      <c r="O21" s="492">
        <v>36</v>
      </c>
      <c r="P21" s="492">
        <v>36</v>
      </c>
      <c r="Q21" s="492">
        <v>36</v>
      </c>
      <c r="R21" s="492">
        <v>36</v>
      </c>
      <c r="S21" s="492">
        <v>36</v>
      </c>
      <c r="T21" s="492">
        <v>36</v>
      </c>
      <c r="U21" s="492">
        <v>36</v>
      </c>
      <c r="V21" s="492">
        <v>36</v>
      </c>
      <c r="W21" s="492">
        <v>36</v>
      </c>
      <c r="X21" s="492">
        <v>36</v>
      </c>
      <c r="Y21" s="492">
        <v>36</v>
      </c>
      <c r="Z21" s="497">
        <v>33</v>
      </c>
      <c r="AA21" s="497">
        <v>33</v>
      </c>
    </row>
    <row r="22" spans="1:29">
      <c r="A22" s="805"/>
      <c r="B22" s="805"/>
      <c r="C22" s="490" t="s">
        <v>6477</v>
      </c>
      <c r="D22" s="491">
        <v>18</v>
      </c>
      <c r="E22" s="497">
        <f>Total!H14</f>
        <v>18</v>
      </c>
      <c r="F22" s="492">
        <f t="shared" ref="F22:F29" si="3">E22-Z22</f>
        <v>1</v>
      </c>
      <c r="G22" s="492">
        <v>9</v>
      </c>
      <c r="H22" s="492">
        <v>9</v>
      </c>
      <c r="I22" s="492">
        <v>9</v>
      </c>
      <c r="J22" s="492">
        <v>9</v>
      </c>
      <c r="K22" s="492">
        <v>9</v>
      </c>
      <c r="L22" s="492">
        <v>9</v>
      </c>
      <c r="M22" s="492">
        <v>9</v>
      </c>
      <c r="N22" s="492">
        <v>9</v>
      </c>
      <c r="O22" s="492">
        <v>9</v>
      </c>
      <c r="P22" s="492">
        <v>9</v>
      </c>
      <c r="Q22" s="492">
        <v>9</v>
      </c>
      <c r="R22" s="492">
        <v>9</v>
      </c>
      <c r="S22" s="492">
        <v>9</v>
      </c>
      <c r="T22" s="492">
        <v>9</v>
      </c>
      <c r="U22" s="492">
        <v>9</v>
      </c>
      <c r="V22" s="492">
        <v>9</v>
      </c>
      <c r="W22" s="492">
        <v>9</v>
      </c>
      <c r="X22" s="492">
        <v>9</v>
      </c>
      <c r="Y22" s="492">
        <v>9</v>
      </c>
      <c r="Z22" s="497">
        <v>17</v>
      </c>
      <c r="AA22" s="497">
        <v>17</v>
      </c>
    </row>
    <row r="23" spans="1:29">
      <c r="A23" s="805"/>
      <c r="B23" s="805"/>
      <c r="C23" s="490" t="s">
        <v>6478</v>
      </c>
      <c r="D23" s="491">
        <v>18</v>
      </c>
      <c r="E23" s="497">
        <f>Total!I14</f>
        <v>18</v>
      </c>
      <c r="F23" s="492">
        <f t="shared" si="3"/>
        <v>0</v>
      </c>
      <c r="G23" s="492">
        <v>18</v>
      </c>
      <c r="H23" s="492">
        <v>18</v>
      </c>
      <c r="I23" s="492">
        <v>18</v>
      </c>
      <c r="J23" s="492">
        <v>18</v>
      </c>
      <c r="K23" s="492">
        <v>18</v>
      </c>
      <c r="L23" s="492">
        <v>18</v>
      </c>
      <c r="M23" s="492">
        <v>18</v>
      </c>
      <c r="N23" s="492">
        <v>18</v>
      </c>
      <c r="O23" s="492">
        <v>18</v>
      </c>
      <c r="P23" s="492">
        <v>18</v>
      </c>
      <c r="Q23" s="492">
        <v>18</v>
      </c>
      <c r="R23" s="492">
        <v>18</v>
      </c>
      <c r="S23" s="492">
        <v>18</v>
      </c>
      <c r="T23" s="492">
        <v>18</v>
      </c>
      <c r="U23" s="492">
        <v>18</v>
      </c>
      <c r="V23" s="492">
        <v>18</v>
      </c>
      <c r="W23" s="492">
        <v>18</v>
      </c>
      <c r="X23" s="492">
        <v>18</v>
      </c>
      <c r="Y23" s="492">
        <v>18</v>
      </c>
      <c r="Z23" s="497">
        <v>18</v>
      </c>
      <c r="AA23" s="497">
        <v>18</v>
      </c>
    </row>
    <row r="24" spans="1:29">
      <c r="A24" s="805"/>
      <c r="B24" s="805"/>
      <c r="C24" s="490" t="s">
        <v>6479</v>
      </c>
      <c r="D24" s="491">
        <v>9</v>
      </c>
      <c r="E24" s="497">
        <f>Total!L14</f>
        <v>8</v>
      </c>
      <c r="F24" s="492">
        <f t="shared" si="3"/>
        <v>0</v>
      </c>
      <c r="G24" s="492">
        <v>9</v>
      </c>
      <c r="H24" s="492">
        <v>9</v>
      </c>
      <c r="I24" s="492">
        <v>9</v>
      </c>
      <c r="J24" s="492">
        <v>9</v>
      </c>
      <c r="K24" s="492">
        <v>9</v>
      </c>
      <c r="L24" s="492">
        <v>9</v>
      </c>
      <c r="M24" s="492">
        <v>9</v>
      </c>
      <c r="N24" s="492">
        <v>9</v>
      </c>
      <c r="O24" s="492">
        <v>9</v>
      </c>
      <c r="P24" s="492">
        <v>9</v>
      </c>
      <c r="Q24" s="492">
        <v>9</v>
      </c>
      <c r="R24" s="492">
        <v>9</v>
      </c>
      <c r="S24" s="492">
        <v>9</v>
      </c>
      <c r="T24" s="492">
        <v>9</v>
      </c>
      <c r="U24" s="492">
        <v>9</v>
      </c>
      <c r="V24" s="492">
        <v>9</v>
      </c>
      <c r="W24" s="492">
        <v>9</v>
      </c>
      <c r="X24" s="492">
        <v>9</v>
      </c>
      <c r="Y24" s="492">
        <v>9</v>
      </c>
      <c r="Z24" s="497">
        <v>8</v>
      </c>
      <c r="AA24" s="497">
        <v>8</v>
      </c>
    </row>
    <row r="25" spans="1:29">
      <c r="A25" s="805"/>
      <c r="B25" s="805"/>
      <c r="C25" s="490" t="s">
        <v>6472</v>
      </c>
      <c r="D25" s="491">
        <v>9</v>
      </c>
      <c r="E25" s="497">
        <f>Total!M14</f>
        <v>9</v>
      </c>
      <c r="F25" s="492">
        <f t="shared" si="3"/>
        <v>0</v>
      </c>
      <c r="G25" s="492">
        <v>9</v>
      </c>
      <c r="H25" s="492">
        <v>9</v>
      </c>
      <c r="I25" s="492">
        <v>9</v>
      </c>
      <c r="J25" s="492">
        <v>9</v>
      </c>
      <c r="K25" s="492">
        <v>9</v>
      </c>
      <c r="L25" s="492">
        <v>9</v>
      </c>
      <c r="M25" s="492">
        <v>9</v>
      </c>
      <c r="N25" s="492">
        <v>9</v>
      </c>
      <c r="O25" s="492">
        <v>9</v>
      </c>
      <c r="P25" s="492">
        <v>9</v>
      </c>
      <c r="Q25" s="492">
        <v>9</v>
      </c>
      <c r="R25" s="492">
        <v>9</v>
      </c>
      <c r="S25" s="492">
        <v>9</v>
      </c>
      <c r="T25" s="492">
        <v>9</v>
      </c>
      <c r="U25" s="492">
        <v>9</v>
      </c>
      <c r="V25" s="492">
        <v>9</v>
      </c>
      <c r="W25" s="492">
        <v>9</v>
      </c>
      <c r="X25" s="492">
        <v>9</v>
      </c>
      <c r="Y25" s="492">
        <v>9</v>
      </c>
      <c r="Z25" s="497">
        <v>9</v>
      </c>
      <c r="AA25" s="497">
        <v>9</v>
      </c>
    </row>
    <row r="26" spans="1:29">
      <c r="A26" s="805"/>
      <c r="B26" s="805"/>
      <c r="C26" s="490" t="s">
        <v>6480</v>
      </c>
      <c r="D26" s="491">
        <v>105</v>
      </c>
      <c r="E26" s="497">
        <f>Total!J14+Total!K14</f>
        <v>91</v>
      </c>
      <c r="F26" s="492">
        <f t="shared" si="3"/>
        <v>0</v>
      </c>
      <c r="G26" s="492">
        <v>100</v>
      </c>
      <c r="H26" s="492">
        <v>100</v>
      </c>
      <c r="I26" s="492">
        <v>100</v>
      </c>
      <c r="J26" s="492">
        <v>100</v>
      </c>
      <c r="K26" s="492">
        <v>100</v>
      </c>
      <c r="L26" s="492">
        <v>100</v>
      </c>
      <c r="M26" s="492">
        <v>100</v>
      </c>
      <c r="N26" s="492">
        <v>100</v>
      </c>
      <c r="O26" s="492">
        <v>100</v>
      </c>
      <c r="P26" s="492">
        <v>100</v>
      </c>
      <c r="Q26" s="492">
        <v>100</v>
      </c>
      <c r="R26" s="492">
        <v>100</v>
      </c>
      <c r="S26" s="492">
        <v>100</v>
      </c>
      <c r="T26" s="492">
        <v>100</v>
      </c>
      <c r="U26" s="492">
        <v>100</v>
      </c>
      <c r="V26" s="492">
        <v>100</v>
      </c>
      <c r="W26" s="492">
        <v>100</v>
      </c>
      <c r="X26" s="492">
        <v>100</v>
      </c>
      <c r="Y26" s="492">
        <v>100</v>
      </c>
      <c r="Z26" s="497">
        <v>91</v>
      </c>
      <c r="AA26" s="497">
        <v>90</v>
      </c>
    </row>
    <row r="27" spans="1:29">
      <c r="A27" s="805"/>
      <c r="B27" s="805"/>
      <c r="C27" s="498" t="s">
        <v>6481</v>
      </c>
      <c r="D27" s="491"/>
      <c r="E27" s="497">
        <f>Total!R14</f>
        <v>632</v>
      </c>
      <c r="F27" s="492">
        <f t="shared" si="3"/>
        <v>3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7">
        <v>629</v>
      </c>
      <c r="AA27" s="497">
        <v>620</v>
      </c>
    </row>
    <row r="28" spans="1:29">
      <c r="A28" s="805"/>
      <c r="B28" s="805"/>
      <c r="C28" s="498" t="s">
        <v>6487</v>
      </c>
      <c r="D28" s="491"/>
      <c r="E28" s="497">
        <f>Total!S14</f>
        <v>236</v>
      </c>
      <c r="F28" s="492">
        <f t="shared" si="3"/>
        <v>-8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7">
        <v>244</v>
      </c>
      <c r="AA28" s="497">
        <v>255</v>
      </c>
    </row>
    <row r="29" spans="1:29">
      <c r="A29" s="805"/>
      <c r="B29" s="805"/>
      <c r="C29" s="490" t="s">
        <v>6489</v>
      </c>
      <c r="D29" s="491"/>
      <c r="E29" s="497">
        <f>Total!P14</f>
        <v>4</v>
      </c>
      <c r="F29" s="492">
        <f t="shared" si="3"/>
        <v>0</v>
      </c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7">
        <v>4</v>
      </c>
      <c r="AA29" s="497">
        <v>4</v>
      </c>
    </row>
    <row r="30" spans="1:29">
      <c r="A30" s="805"/>
      <c r="B30" s="805"/>
      <c r="C30" s="499" t="s">
        <v>6462</v>
      </c>
      <c r="D30" s="500">
        <f>SUM(D21:D26)</f>
        <v>186</v>
      </c>
      <c r="E30" s="500">
        <f>SUM(E21:E29)</f>
        <v>1048</v>
      </c>
      <c r="F30" s="500">
        <f>SUM(F21:F29)</f>
        <v>-5</v>
      </c>
      <c r="G30" s="500">
        <f t="shared" ref="G30:Y30" si="4">SUM(G21:G26)</f>
        <v>181</v>
      </c>
      <c r="H30" s="500">
        <f t="shared" si="4"/>
        <v>181</v>
      </c>
      <c r="I30" s="500">
        <f t="shared" si="4"/>
        <v>181</v>
      </c>
      <c r="J30" s="500">
        <f t="shared" si="4"/>
        <v>181</v>
      </c>
      <c r="K30" s="500">
        <f t="shared" si="4"/>
        <v>181</v>
      </c>
      <c r="L30" s="500">
        <f t="shared" si="4"/>
        <v>181</v>
      </c>
      <c r="M30" s="500">
        <f t="shared" si="4"/>
        <v>181</v>
      </c>
      <c r="N30" s="500">
        <f t="shared" si="4"/>
        <v>181</v>
      </c>
      <c r="O30" s="500">
        <f t="shared" si="4"/>
        <v>181</v>
      </c>
      <c r="P30" s="500">
        <f t="shared" si="4"/>
        <v>181</v>
      </c>
      <c r="Q30" s="500">
        <f t="shared" si="4"/>
        <v>181</v>
      </c>
      <c r="R30" s="500">
        <f t="shared" si="4"/>
        <v>181</v>
      </c>
      <c r="S30" s="500">
        <f t="shared" si="4"/>
        <v>181</v>
      </c>
      <c r="T30" s="500">
        <f t="shared" si="4"/>
        <v>181</v>
      </c>
      <c r="U30" s="500">
        <f t="shared" si="4"/>
        <v>181</v>
      </c>
      <c r="V30" s="500">
        <f t="shared" si="4"/>
        <v>181</v>
      </c>
      <c r="W30" s="500">
        <f t="shared" si="4"/>
        <v>181</v>
      </c>
      <c r="X30" s="500">
        <f t="shared" si="4"/>
        <v>181</v>
      </c>
      <c r="Y30" s="500">
        <f t="shared" si="4"/>
        <v>181</v>
      </c>
      <c r="Z30" s="500">
        <f>SUM(Z21:Z29)</f>
        <v>1053</v>
      </c>
      <c r="AA30" s="500">
        <v>1054</v>
      </c>
    </row>
    <row r="31" spans="1:29">
      <c r="A31" s="805"/>
      <c r="B31" s="490" t="s">
        <v>6482</v>
      </c>
      <c r="C31" s="495"/>
      <c r="D31" s="491"/>
      <c r="E31" s="523"/>
      <c r="F31" s="493">
        <f>E31-AA31</f>
        <v>0</v>
      </c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523"/>
      <c r="AA31" s="523"/>
    </row>
    <row r="32" spans="1:29">
      <c r="A32" s="805"/>
      <c r="B32" s="501" t="s">
        <v>6483</v>
      </c>
      <c r="C32" s="501" t="s">
        <v>6462</v>
      </c>
      <c r="D32" s="502">
        <f>D5+D20+D30+D31</f>
        <v>336</v>
      </c>
      <c r="E32" s="503">
        <f>E5+E20+E30</f>
        <v>1192</v>
      </c>
      <c r="F32" s="504">
        <f>F5+F20+F30+F31</f>
        <v>-4</v>
      </c>
      <c r="G32" s="504">
        <f t="shared" ref="G32:Y32" si="5">G5+G20+G30+G31</f>
        <v>316</v>
      </c>
      <c r="H32" s="504">
        <f t="shared" si="5"/>
        <v>316</v>
      </c>
      <c r="I32" s="504">
        <f t="shared" si="5"/>
        <v>316</v>
      </c>
      <c r="J32" s="504">
        <f t="shared" si="5"/>
        <v>316</v>
      </c>
      <c r="K32" s="504">
        <f t="shared" si="5"/>
        <v>316</v>
      </c>
      <c r="L32" s="504">
        <f t="shared" si="5"/>
        <v>316</v>
      </c>
      <c r="M32" s="504">
        <f t="shared" si="5"/>
        <v>316</v>
      </c>
      <c r="N32" s="504">
        <f t="shared" si="5"/>
        <v>316</v>
      </c>
      <c r="O32" s="504">
        <f t="shared" si="5"/>
        <v>316</v>
      </c>
      <c r="P32" s="504">
        <f t="shared" si="5"/>
        <v>316</v>
      </c>
      <c r="Q32" s="504">
        <f t="shared" si="5"/>
        <v>316</v>
      </c>
      <c r="R32" s="504">
        <f t="shared" si="5"/>
        <v>316</v>
      </c>
      <c r="S32" s="504">
        <f t="shared" si="5"/>
        <v>316</v>
      </c>
      <c r="T32" s="504">
        <f t="shared" si="5"/>
        <v>316</v>
      </c>
      <c r="U32" s="504">
        <f t="shared" si="5"/>
        <v>316</v>
      </c>
      <c r="V32" s="504">
        <f t="shared" si="5"/>
        <v>316</v>
      </c>
      <c r="W32" s="504">
        <f t="shared" si="5"/>
        <v>316</v>
      </c>
      <c r="X32" s="504">
        <f t="shared" si="5"/>
        <v>316</v>
      </c>
      <c r="Y32" s="504">
        <f t="shared" si="5"/>
        <v>316</v>
      </c>
      <c r="Z32" s="503">
        <f>Z5+Z20+Z30</f>
        <v>1196</v>
      </c>
      <c r="AA32" s="503">
        <v>1191</v>
      </c>
    </row>
    <row r="33" spans="1:27">
      <c r="A33" s="805"/>
      <c r="B33" s="505" t="s">
        <v>6484</v>
      </c>
      <c r="C33" s="505" t="s">
        <v>6462</v>
      </c>
      <c r="D33" s="506">
        <v>1159</v>
      </c>
      <c r="E33" s="507">
        <v>0</v>
      </c>
      <c r="F33" s="507">
        <f>Z33-E33</f>
        <v>0</v>
      </c>
      <c r="G33" s="507">
        <v>1285</v>
      </c>
      <c r="H33" s="507">
        <v>1285</v>
      </c>
      <c r="I33" s="507">
        <v>1285</v>
      </c>
      <c r="J33" s="507">
        <v>1285</v>
      </c>
      <c r="K33" s="507">
        <v>1285</v>
      </c>
      <c r="L33" s="507">
        <v>1285</v>
      </c>
      <c r="M33" s="507">
        <v>1285</v>
      </c>
      <c r="N33" s="507">
        <v>1285</v>
      </c>
      <c r="O33" s="507">
        <v>1285</v>
      </c>
      <c r="P33" s="507">
        <v>1285</v>
      </c>
      <c r="Q33" s="507">
        <v>1285</v>
      </c>
      <c r="R33" s="507">
        <v>1285</v>
      </c>
      <c r="S33" s="507">
        <v>1285</v>
      </c>
      <c r="T33" s="507">
        <v>1285</v>
      </c>
      <c r="U33" s="507">
        <v>1285</v>
      </c>
      <c r="V33" s="507">
        <v>1285</v>
      </c>
      <c r="W33" s="507">
        <v>1285</v>
      </c>
      <c r="X33" s="507">
        <v>1285</v>
      </c>
      <c r="Y33" s="507">
        <v>1285</v>
      </c>
      <c r="Z33" s="507">
        <v>0</v>
      </c>
      <c r="AA33" s="507">
        <v>0</v>
      </c>
    </row>
    <row r="34" spans="1:27" ht="20" customHeight="1">
      <c r="A34" s="799" t="s">
        <v>6485</v>
      </c>
      <c r="B34" s="800"/>
      <c r="C34" s="801"/>
      <c r="D34" s="508">
        <f>D32+D33</f>
        <v>1495</v>
      </c>
      <c r="E34" s="509">
        <f>E32+E33</f>
        <v>1192</v>
      </c>
      <c r="F34" s="509">
        <f>F32+F33</f>
        <v>-4</v>
      </c>
      <c r="G34" s="509">
        <f t="shared" ref="G34:Y34" si="6">G32+G33</f>
        <v>1601</v>
      </c>
      <c r="H34" s="509">
        <f t="shared" si="6"/>
        <v>1601</v>
      </c>
      <c r="I34" s="509">
        <f t="shared" si="6"/>
        <v>1601</v>
      </c>
      <c r="J34" s="509">
        <f t="shared" si="6"/>
        <v>1601</v>
      </c>
      <c r="K34" s="509">
        <f t="shared" si="6"/>
        <v>1601</v>
      </c>
      <c r="L34" s="509">
        <f t="shared" si="6"/>
        <v>1601</v>
      </c>
      <c r="M34" s="509">
        <f t="shared" si="6"/>
        <v>1601</v>
      </c>
      <c r="N34" s="509">
        <f t="shared" si="6"/>
        <v>1601</v>
      </c>
      <c r="O34" s="509">
        <f t="shared" si="6"/>
        <v>1601</v>
      </c>
      <c r="P34" s="509">
        <f t="shared" si="6"/>
        <v>1601</v>
      </c>
      <c r="Q34" s="509">
        <f t="shared" si="6"/>
        <v>1601</v>
      </c>
      <c r="R34" s="509">
        <f t="shared" si="6"/>
        <v>1601</v>
      </c>
      <c r="S34" s="509">
        <f t="shared" si="6"/>
        <v>1601</v>
      </c>
      <c r="T34" s="509">
        <f t="shared" si="6"/>
        <v>1601</v>
      </c>
      <c r="U34" s="509">
        <f t="shared" si="6"/>
        <v>1601</v>
      </c>
      <c r="V34" s="509">
        <f t="shared" si="6"/>
        <v>1601</v>
      </c>
      <c r="W34" s="509">
        <f t="shared" si="6"/>
        <v>1601</v>
      </c>
      <c r="X34" s="509">
        <f t="shared" si="6"/>
        <v>1601</v>
      </c>
      <c r="Y34" s="509">
        <f t="shared" si="6"/>
        <v>1601</v>
      </c>
      <c r="Z34" s="509">
        <f>Z32+Z33</f>
        <v>1196</v>
      </c>
      <c r="AA34" s="509">
        <v>1191</v>
      </c>
    </row>
    <row r="36" spans="1:27">
      <c r="A36" s="511"/>
      <c r="B36" s="511"/>
    </row>
    <row r="37" spans="1:27">
      <c r="E37" s="512"/>
    </row>
    <row r="38" spans="1:27">
      <c r="E38" s="512"/>
    </row>
  </sheetData>
  <mergeCells count="7">
    <mergeCell ref="A34:C34"/>
    <mergeCell ref="A1:Y1"/>
    <mergeCell ref="A2:C2"/>
    <mergeCell ref="A3:A33"/>
    <mergeCell ref="B3:B5"/>
    <mergeCell ref="B6:B20"/>
    <mergeCell ref="B21:B30"/>
  </mergeCells>
  <pageMargins left="0.7" right="0.7" top="0.75" bottom="0.75" header="0.3" footer="0.3"/>
  <ignoredErrors>
    <ignoredError sqref="E32 F15 F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66"/>
  <sheetViews>
    <sheetView topLeftCell="H118" zoomScale="73" zoomScaleNormal="73" workbookViewId="0">
      <selection activeCell="J132" sqref="J132:K132"/>
    </sheetView>
  </sheetViews>
  <sheetFormatPr defaultColWidth="9.1796875" defaultRowHeight="13"/>
  <cols>
    <col min="1" max="1" width="6.26953125" style="109" customWidth="1"/>
    <col min="2" max="2" width="13.90625" style="87" customWidth="1"/>
    <col min="3" max="3" width="17.26953125" style="88" customWidth="1"/>
    <col min="4" max="4" width="18.6328125" style="88" customWidth="1"/>
    <col min="5" max="5" width="27.90625" style="88" customWidth="1"/>
    <col min="6" max="6" width="14.6328125" style="88" customWidth="1"/>
    <col min="7" max="7" width="18.36328125" style="88" customWidth="1"/>
    <col min="8" max="8" width="16.08984375" style="88" customWidth="1"/>
    <col min="9" max="9" width="32.26953125" style="89" customWidth="1"/>
    <col min="10" max="10" width="7.7265625" style="88" customWidth="1"/>
    <col min="11" max="15" width="6.7265625" style="88" customWidth="1"/>
    <col min="16" max="16" width="16.26953125" style="90" customWidth="1"/>
    <col min="17" max="17" width="18.54296875" style="88" customWidth="1"/>
    <col min="18" max="18" width="10.7265625" style="88" customWidth="1"/>
    <col min="19" max="19" width="22.906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24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25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4.5" thickTop="1">
      <c r="A6" s="548">
        <f>ROW()-5</f>
        <v>1</v>
      </c>
      <c r="B6" s="29" t="s">
        <v>282</v>
      </c>
      <c r="C6" s="1" t="s">
        <v>402</v>
      </c>
      <c r="D6" s="1" t="s">
        <v>402</v>
      </c>
      <c r="E6" s="1" t="s">
        <v>6329</v>
      </c>
      <c r="F6" s="1" t="s">
        <v>404</v>
      </c>
      <c r="G6" s="1" t="s">
        <v>6350</v>
      </c>
      <c r="H6" s="1" t="s">
        <v>405</v>
      </c>
      <c r="I6" s="2" t="s">
        <v>406</v>
      </c>
      <c r="J6" s="549"/>
      <c r="K6" s="1">
        <v>1</v>
      </c>
      <c r="L6" s="1">
        <v>1</v>
      </c>
      <c r="M6" s="1"/>
      <c r="N6" s="1"/>
      <c r="O6" s="1" t="s">
        <v>114</v>
      </c>
      <c r="P6" s="20">
        <v>41055</v>
      </c>
      <c r="Q6" s="4" t="str">
        <f ca="1">DATEDIF(P6,NOW(),"Y")&amp;" Tahun "&amp;DATEDIF(P6,NOW(),"YM")&amp;" Bulan"&amp;DATEDIF(P6,NOW(),"MD")&amp;" Hari"</f>
        <v>10 Tahun 2 Bulan10 Hari</v>
      </c>
      <c r="R6" s="1" t="s">
        <v>58</v>
      </c>
      <c r="S6" s="1" t="s">
        <v>117</v>
      </c>
      <c r="T6" s="1" t="s">
        <v>63</v>
      </c>
      <c r="U6" s="1" t="s">
        <v>50</v>
      </c>
      <c r="V6" s="1" t="s">
        <v>50</v>
      </c>
      <c r="W6" s="1" t="s">
        <v>215</v>
      </c>
      <c r="X6" s="2" t="s">
        <v>169</v>
      </c>
      <c r="Y6" s="71">
        <v>30149</v>
      </c>
      <c r="Z6" s="4" t="str">
        <f ca="1">DATEDIF(Y6,NOW(),"Y")&amp;" Tahun "&amp;DATEDIF(Y6,NOW(),"YM")&amp;" Bulan"</f>
        <v>40 Tahun 0 Bulan</v>
      </c>
      <c r="AA6" s="1"/>
      <c r="AB6" s="1"/>
      <c r="AC6" s="1" t="s">
        <v>4527</v>
      </c>
      <c r="AD6" s="1" t="s">
        <v>3003</v>
      </c>
      <c r="AE6" s="1"/>
      <c r="AF6" s="1" t="s">
        <v>146</v>
      </c>
      <c r="AG6" s="1" t="s">
        <v>146</v>
      </c>
      <c r="AH6" s="1" t="s">
        <v>146</v>
      </c>
      <c r="AI6" s="1">
        <v>12026918198</v>
      </c>
      <c r="AJ6" s="1"/>
      <c r="AK6" s="286">
        <v>830752697956000</v>
      </c>
      <c r="AL6" s="550">
        <v>356925782</v>
      </c>
    </row>
    <row r="7" spans="1:38" s="97" customFormat="1" ht="14">
      <c r="A7" s="548">
        <f>ROW()-5</f>
        <v>2</v>
      </c>
      <c r="B7" s="29" t="s">
        <v>282</v>
      </c>
      <c r="C7" s="1" t="s">
        <v>402</v>
      </c>
      <c r="D7" s="1" t="s">
        <v>402</v>
      </c>
      <c r="E7" s="1" t="s">
        <v>236</v>
      </c>
      <c r="F7" s="1"/>
      <c r="G7" s="1" t="s">
        <v>411</v>
      </c>
      <c r="H7" s="1" t="s">
        <v>412</v>
      </c>
      <c r="I7" s="2" t="s">
        <v>413</v>
      </c>
      <c r="J7" s="1">
        <v>1</v>
      </c>
      <c r="K7" s="1"/>
      <c r="L7" s="1">
        <v>1</v>
      </c>
      <c r="M7" s="1"/>
      <c r="N7" s="1"/>
      <c r="O7" s="1" t="s">
        <v>107</v>
      </c>
      <c r="P7" s="20">
        <v>44282</v>
      </c>
      <c r="Q7" s="4" t="str">
        <f ca="1">DATEDIF(P7,NOW(),"Y")&amp;" Tahun "&amp;DATEDIF(P7,NOW(),"YM")&amp;" Bulan"&amp;DATEDIF(P7,NOW(),"MD")&amp;" Hari"</f>
        <v>1 Tahun 4 Bulan9 Hari</v>
      </c>
      <c r="R7" s="1" t="s">
        <v>58</v>
      </c>
      <c r="S7" s="1" t="s">
        <v>2419</v>
      </c>
      <c r="T7" s="1" t="s">
        <v>49</v>
      </c>
      <c r="U7" s="1" t="s">
        <v>50</v>
      </c>
      <c r="V7" s="1" t="s">
        <v>50</v>
      </c>
      <c r="W7" s="1" t="s">
        <v>76</v>
      </c>
      <c r="X7" s="2" t="s">
        <v>2420</v>
      </c>
      <c r="Y7" s="71">
        <v>35662</v>
      </c>
      <c r="Z7" s="4" t="str">
        <f ca="1">DATEDIF(Y7,NOW(),"Y")&amp;" Tahun "&amp;DATEDIF(Y7,NOW(),"YM")&amp;" Bulan"</f>
        <v>24 Tahun 11 Bulan</v>
      </c>
      <c r="AA7" s="1"/>
      <c r="AB7" s="1"/>
      <c r="AC7" s="1" t="s">
        <v>4527</v>
      </c>
      <c r="AD7" s="1" t="s">
        <v>4526</v>
      </c>
      <c r="AE7" s="1"/>
      <c r="AF7" s="1"/>
      <c r="AG7" s="1"/>
      <c r="AH7" s="1" t="s">
        <v>2799</v>
      </c>
      <c r="AI7" s="1">
        <v>20002644043</v>
      </c>
      <c r="AJ7" s="1" t="s">
        <v>2800</v>
      </c>
      <c r="AK7" s="286">
        <v>950058479525000</v>
      </c>
      <c r="AL7" s="1">
        <v>887709493</v>
      </c>
    </row>
    <row r="8" spans="1:38" s="38" customFormat="1" ht="17" customHeight="1">
      <c r="A8" s="130"/>
      <c r="B8" s="131"/>
      <c r="C8" s="132"/>
      <c r="D8" s="132"/>
      <c r="E8" s="132" t="s">
        <v>3317</v>
      </c>
      <c r="F8" s="133"/>
      <c r="G8" s="133"/>
      <c r="H8" s="133"/>
      <c r="I8" s="134"/>
      <c r="J8" s="135">
        <f>SUM(J6:J7)</f>
        <v>1</v>
      </c>
      <c r="K8" s="135">
        <f>SUM(K6:K7)</f>
        <v>1</v>
      </c>
      <c r="L8" s="135">
        <f>SUM(L6:L7)</f>
        <v>2</v>
      </c>
      <c r="M8" s="135">
        <f>SUM(M6:M7)</f>
        <v>0</v>
      </c>
      <c r="N8" s="135">
        <f>SUM(N6:N7)</f>
        <v>0</v>
      </c>
      <c r="O8" s="136" t="s">
        <v>146</v>
      </c>
      <c r="P8" s="136"/>
      <c r="Q8" s="136"/>
      <c r="R8" s="136"/>
      <c r="S8" s="136"/>
      <c r="T8" s="136"/>
      <c r="U8" s="136"/>
      <c r="V8" s="136"/>
      <c r="W8" s="136"/>
      <c r="X8" s="137"/>
      <c r="Y8" s="138"/>
      <c r="Z8" s="139"/>
      <c r="AA8" s="137"/>
      <c r="AB8" s="137"/>
      <c r="AC8" s="136"/>
      <c r="AD8" s="136"/>
      <c r="AE8" s="137"/>
      <c r="AF8" s="137"/>
      <c r="AG8" s="137"/>
      <c r="AH8" s="137"/>
      <c r="AI8" s="137"/>
      <c r="AJ8" s="136"/>
      <c r="AK8" s="285"/>
      <c r="AL8" s="136"/>
    </row>
    <row r="9" spans="1:38" s="97" customFormat="1" ht="14">
      <c r="A9" s="64">
        <f t="shared" ref="A9:A14" si="0">ROW()-6</f>
        <v>3</v>
      </c>
      <c r="B9" s="29" t="s">
        <v>282</v>
      </c>
      <c r="C9" s="1" t="s">
        <v>113</v>
      </c>
      <c r="D9" s="1" t="s">
        <v>113</v>
      </c>
      <c r="E9" s="1" t="s">
        <v>403</v>
      </c>
      <c r="F9" s="1" t="s">
        <v>414</v>
      </c>
      <c r="G9" s="1" t="s">
        <v>415</v>
      </c>
      <c r="H9" s="1" t="s">
        <v>416</v>
      </c>
      <c r="I9" s="2" t="s">
        <v>417</v>
      </c>
      <c r="J9" s="1"/>
      <c r="K9" s="1">
        <v>1</v>
      </c>
      <c r="L9" s="1">
        <v>1</v>
      </c>
      <c r="M9" s="1"/>
      <c r="N9" s="1"/>
      <c r="O9" s="1" t="s">
        <v>2408</v>
      </c>
      <c r="P9" s="20">
        <v>41872</v>
      </c>
      <c r="Q9" s="4" t="str">
        <f ca="1">DATEDIF(P9,NOW(),"Y")&amp;" Tahun "&amp;DATEDIF(P9,NOW(),"YM")&amp;" Bulan"&amp;DATEDIF(P9,NOW(),"MD")&amp;" Hari"</f>
        <v>7 Tahun 11 Bulan15 Hari</v>
      </c>
      <c r="R9" s="1" t="s">
        <v>109</v>
      </c>
      <c r="S9" s="1" t="s">
        <v>233</v>
      </c>
      <c r="T9" s="1" t="s">
        <v>49</v>
      </c>
      <c r="U9" s="1" t="s">
        <v>124</v>
      </c>
      <c r="V9" s="1" t="s">
        <v>264</v>
      </c>
      <c r="W9" s="1" t="s">
        <v>204</v>
      </c>
      <c r="X9" s="2" t="s">
        <v>57</v>
      </c>
      <c r="Y9" s="71">
        <v>33222</v>
      </c>
      <c r="Z9" s="4" t="str">
        <f ca="1">DATEDIF(Y9,NOW(),"Y")&amp;" Tahun "&amp;DATEDIF(Y9,NOW(),"YM")&amp;" Bulan"</f>
        <v>31 Tahun 7 Bulan</v>
      </c>
      <c r="AA9" s="1"/>
      <c r="AB9" s="1"/>
      <c r="AC9" s="1" t="s">
        <v>4527</v>
      </c>
      <c r="AD9" s="1" t="s">
        <v>4529</v>
      </c>
      <c r="AE9" s="1"/>
      <c r="AF9" s="1" t="s">
        <v>146</v>
      </c>
      <c r="AG9" s="1" t="s">
        <v>146</v>
      </c>
      <c r="AH9" s="1" t="s">
        <v>146</v>
      </c>
      <c r="AI9" s="1">
        <v>15001890449</v>
      </c>
      <c r="AJ9" s="1">
        <v>1826181191</v>
      </c>
      <c r="AK9" s="286">
        <v>741064919956000</v>
      </c>
      <c r="AL9" s="1">
        <v>200853086</v>
      </c>
    </row>
    <row r="10" spans="1:38" s="97" customFormat="1" ht="14">
      <c r="A10" s="64">
        <f t="shared" si="0"/>
        <v>4</v>
      </c>
      <c r="B10" s="29" t="s">
        <v>282</v>
      </c>
      <c r="C10" s="1" t="s">
        <v>113</v>
      </c>
      <c r="D10" s="1" t="s">
        <v>113</v>
      </c>
      <c r="E10" s="1" t="s">
        <v>46</v>
      </c>
      <c r="F10" s="1" t="s">
        <v>423</v>
      </c>
      <c r="G10" s="1" t="s">
        <v>424</v>
      </c>
      <c r="H10" s="1" t="s">
        <v>425</v>
      </c>
      <c r="I10" s="2" t="s">
        <v>426</v>
      </c>
      <c r="J10" s="1"/>
      <c r="K10" s="1">
        <v>1</v>
      </c>
      <c r="L10" s="1">
        <v>1</v>
      </c>
      <c r="M10" s="1"/>
      <c r="N10" s="1"/>
      <c r="O10" s="1" t="s">
        <v>99</v>
      </c>
      <c r="P10" s="20">
        <v>43528</v>
      </c>
      <c r="Q10" s="4" t="str">
        <f ca="1">DATEDIF(P10,NOW(),"Y")&amp;" Tahun "&amp;DATEDIF(P10,NOW(),"YM")&amp;" Bulan"&amp;DATEDIF(P10,NOW(),"MD")&amp;" Hari"</f>
        <v>3 Tahun 5 Bulan1 Hari</v>
      </c>
      <c r="R10" s="1" t="s">
        <v>109</v>
      </c>
      <c r="S10" s="1" t="s">
        <v>122</v>
      </c>
      <c r="T10" s="1" t="s">
        <v>63</v>
      </c>
      <c r="U10" s="1" t="s">
        <v>66</v>
      </c>
      <c r="V10" s="1" t="s">
        <v>118</v>
      </c>
      <c r="W10" s="1" t="s">
        <v>76</v>
      </c>
      <c r="X10" s="2" t="s">
        <v>2424</v>
      </c>
      <c r="Y10" s="71">
        <v>32967</v>
      </c>
      <c r="Z10" s="4" t="str">
        <f ca="1">DATEDIF(Y10,NOW(),"Y")&amp;" Tahun "&amp;DATEDIF(Y10,NOW(),"YM")&amp;" Bulan"</f>
        <v>32 Tahun 4 Bulan</v>
      </c>
      <c r="AA10" s="1"/>
      <c r="AB10" s="1"/>
      <c r="AC10" s="1" t="s">
        <v>4527</v>
      </c>
      <c r="AD10" s="1" t="s">
        <v>4649</v>
      </c>
      <c r="AE10" s="1"/>
      <c r="AF10" s="1" t="s">
        <v>146</v>
      </c>
      <c r="AG10" s="1" t="s">
        <v>146</v>
      </c>
      <c r="AH10" s="1" t="s">
        <v>146</v>
      </c>
      <c r="AI10" s="1">
        <v>19025678640</v>
      </c>
      <c r="AJ10" s="1" t="s">
        <v>2802</v>
      </c>
      <c r="AK10" s="286">
        <v>916226962956000</v>
      </c>
      <c r="AL10" s="1">
        <v>804653605</v>
      </c>
    </row>
    <row r="11" spans="1:38" s="97" customFormat="1" ht="14">
      <c r="A11" s="64">
        <f t="shared" si="0"/>
        <v>5</v>
      </c>
      <c r="B11" s="29" t="s">
        <v>282</v>
      </c>
      <c r="C11" s="1" t="s">
        <v>113</v>
      </c>
      <c r="D11" s="1" t="s">
        <v>113</v>
      </c>
      <c r="E11" s="1" t="s">
        <v>6330</v>
      </c>
      <c r="F11" s="1" t="s">
        <v>6905</v>
      </c>
      <c r="G11" s="1" t="s">
        <v>427</v>
      </c>
      <c r="H11" s="1" t="s">
        <v>428</v>
      </c>
      <c r="I11" s="2" t="s">
        <v>429</v>
      </c>
      <c r="J11" s="1"/>
      <c r="K11" s="1">
        <v>1</v>
      </c>
      <c r="L11" s="1">
        <v>1</v>
      </c>
      <c r="M11" s="1"/>
      <c r="N11" s="1"/>
      <c r="O11" s="1" t="s">
        <v>132</v>
      </c>
      <c r="P11" s="20">
        <v>42591</v>
      </c>
      <c r="Q11" s="4" t="str">
        <f ca="1">DATEDIF(P11,NOW(),"Y")&amp;" Tahun "&amp;DATEDIF(P11,NOW(),"YM")&amp;" Bulan"&amp;DATEDIF(P11,NOW(),"MD")&amp;" Hari"</f>
        <v>5 Tahun 11 Bulan27 Hari</v>
      </c>
      <c r="R11" s="1" t="s">
        <v>54</v>
      </c>
      <c r="S11" s="1"/>
      <c r="T11" s="1" t="s">
        <v>49</v>
      </c>
      <c r="U11" s="1" t="s">
        <v>66</v>
      </c>
      <c r="V11" s="1" t="s">
        <v>151</v>
      </c>
      <c r="W11" s="1" t="s">
        <v>204</v>
      </c>
      <c r="X11" s="2" t="s">
        <v>2425</v>
      </c>
      <c r="Y11" s="71">
        <v>35522</v>
      </c>
      <c r="Z11" s="4" t="str">
        <f ca="1">DATEDIF(Y11,NOW(),"Y")&amp;" Tahun "&amp;DATEDIF(Y11,NOW(),"YM")&amp;" Bulan"</f>
        <v>25 Tahun 4 Bulan</v>
      </c>
      <c r="AA11" s="1"/>
      <c r="AB11" s="1"/>
      <c r="AC11" s="1" t="s">
        <v>4527</v>
      </c>
      <c r="AD11" s="1" t="s">
        <v>4530</v>
      </c>
      <c r="AE11" s="1"/>
      <c r="AF11" s="1"/>
      <c r="AG11" s="1"/>
      <c r="AH11" s="1"/>
      <c r="AI11" s="1">
        <v>16042797981</v>
      </c>
      <c r="AJ11" s="1" t="s">
        <v>2803</v>
      </c>
      <c r="AK11" s="286">
        <v>813586294956000</v>
      </c>
      <c r="AL11" s="1">
        <v>461012240</v>
      </c>
    </row>
    <row r="12" spans="1:38" s="97" customFormat="1" ht="14">
      <c r="A12" s="64">
        <f t="shared" si="0"/>
        <v>6</v>
      </c>
      <c r="B12" s="29" t="s">
        <v>282</v>
      </c>
      <c r="C12" s="72" t="s">
        <v>113</v>
      </c>
      <c r="D12" s="187" t="s">
        <v>113</v>
      </c>
      <c r="E12" s="72" t="s">
        <v>236</v>
      </c>
      <c r="F12" s="72"/>
      <c r="G12" s="428" t="s">
        <v>6906</v>
      </c>
      <c r="H12" s="188" t="s">
        <v>6259</v>
      </c>
      <c r="I12" s="75" t="s">
        <v>6260</v>
      </c>
      <c r="J12" s="72">
        <v>1</v>
      </c>
      <c r="K12" s="72"/>
      <c r="L12" s="72">
        <v>1</v>
      </c>
      <c r="M12" s="72"/>
      <c r="N12" s="72"/>
      <c r="O12" s="72" t="s">
        <v>107</v>
      </c>
      <c r="P12" s="303">
        <v>44571</v>
      </c>
      <c r="Q12" s="4" t="str">
        <f ca="1">DATEDIF(P12,NOW(),"Y")&amp;" Tahun "&amp;DATEDIF(P12,NOW(),"YM")&amp;" Bulan"&amp;DATEDIF(P12,NOW(),"MD")&amp;" Hari"</f>
        <v>0 Tahun 6 Bulan26 Hari</v>
      </c>
      <c r="R12" s="246" t="s">
        <v>109</v>
      </c>
      <c r="S12" s="72" t="s">
        <v>6261</v>
      </c>
      <c r="T12" s="72" t="s">
        <v>49</v>
      </c>
      <c r="U12" s="72" t="s">
        <v>66</v>
      </c>
      <c r="V12" s="72" t="s">
        <v>151</v>
      </c>
      <c r="W12" s="72" t="s">
        <v>76</v>
      </c>
      <c r="X12" s="304" t="s">
        <v>57</v>
      </c>
      <c r="Y12" s="305">
        <v>33444</v>
      </c>
      <c r="Z12" s="4" t="str">
        <f ca="1">DATEDIF(Y12,NOW(),"Y")&amp;" Tahun "&amp;DATEDIF(Y12,NOW(),"YM")&amp;" Bulan"</f>
        <v>31 Tahun 0 Bulan</v>
      </c>
      <c r="AA12" s="246"/>
      <c r="AB12" s="72"/>
      <c r="AC12" s="72" t="s">
        <v>6262</v>
      </c>
      <c r="AD12" s="72" t="s">
        <v>6263</v>
      </c>
      <c r="AE12" s="72"/>
      <c r="AF12" s="72" t="s">
        <v>57</v>
      </c>
      <c r="AG12" s="72" t="s">
        <v>74</v>
      </c>
      <c r="AH12" s="72"/>
      <c r="AI12" s="72"/>
      <c r="AJ12" s="72"/>
      <c r="AK12" s="307">
        <v>535727259956000</v>
      </c>
      <c r="AL12" s="1"/>
    </row>
    <row r="13" spans="1:38" s="97" customFormat="1" ht="14">
      <c r="A13" s="64">
        <f t="shared" si="0"/>
        <v>7</v>
      </c>
      <c r="B13" s="29" t="s">
        <v>282</v>
      </c>
      <c r="C13" s="72" t="s">
        <v>113</v>
      </c>
      <c r="D13" s="187" t="s">
        <v>113</v>
      </c>
      <c r="E13" s="1" t="s">
        <v>7040</v>
      </c>
      <c r="F13" s="1" t="s">
        <v>407</v>
      </c>
      <c r="G13" s="1" t="s">
        <v>408</v>
      </c>
      <c r="H13" s="1" t="s">
        <v>409</v>
      </c>
      <c r="I13" s="2" t="s">
        <v>410</v>
      </c>
      <c r="J13" s="1">
        <v>1</v>
      </c>
      <c r="K13" s="1"/>
      <c r="L13" s="1">
        <v>1</v>
      </c>
      <c r="M13" s="1"/>
      <c r="N13" s="1"/>
      <c r="O13" s="1" t="s">
        <v>6340</v>
      </c>
      <c r="P13" s="20">
        <v>42511</v>
      </c>
      <c r="Q13" s="4" t="str">
        <f ca="1">DATEDIF(P13,NOW(),"Y")&amp;" Tahun "&amp;DATEDIF(P13,NOW(),"YM")&amp;" Bulan"&amp;DATEDIF(P13,NOW(),"MD")&amp;" Hari"</f>
        <v>6 Tahun 2 Bulan15 Hari</v>
      </c>
      <c r="R13" s="1" t="s">
        <v>58</v>
      </c>
      <c r="S13" s="1" t="s">
        <v>117</v>
      </c>
      <c r="T13" s="1" t="s">
        <v>49</v>
      </c>
      <c r="U13" s="1" t="s">
        <v>126</v>
      </c>
      <c r="V13" s="1" t="s">
        <v>166</v>
      </c>
      <c r="W13" s="1" t="s">
        <v>71</v>
      </c>
      <c r="X13" s="2" t="s">
        <v>166</v>
      </c>
      <c r="Y13" s="71">
        <v>31938</v>
      </c>
      <c r="Z13" s="4" t="str">
        <f ca="1">DATEDIF(Y13,NOW(),"Y")&amp;" Tahun "&amp;DATEDIF(Y13,NOW(),"YM")&amp;" Bulan"</f>
        <v>35 Tahun 1 Bulan</v>
      </c>
      <c r="AA13" s="1"/>
      <c r="AB13" s="1"/>
      <c r="AC13" s="1" t="s">
        <v>4527</v>
      </c>
      <c r="AD13" s="1" t="s">
        <v>4565</v>
      </c>
      <c r="AE13" s="1"/>
      <c r="AF13" s="1" t="s">
        <v>146</v>
      </c>
      <c r="AG13" s="1" t="s">
        <v>146</v>
      </c>
      <c r="AH13" s="1" t="s">
        <v>146</v>
      </c>
      <c r="AI13" s="1">
        <v>16029175243</v>
      </c>
      <c r="AJ13" s="1"/>
      <c r="AK13" s="286">
        <v>832649974956000</v>
      </c>
      <c r="AL13" s="1">
        <v>447885745</v>
      </c>
    </row>
    <row r="14" spans="1:38" s="97" customFormat="1" ht="14">
      <c r="A14" s="64">
        <f t="shared" si="0"/>
        <v>8</v>
      </c>
      <c r="B14" s="29" t="s">
        <v>282</v>
      </c>
      <c r="C14" s="72" t="s">
        <v>113</v>
      </c>
      <c r="D14" s="187" t="s">
        <v>113</v>
      </c>
      <c r="E14" s="72" t="s">
        <v>236</v>
      </c>
      <c r="F14" s="1"/>
      <c r="G14" s="1"/>
      <c r="H14" s="27" t="s">
        <v>7035</v>
      </c>
      <c r="I14" s="2" t="s">
        <v>7036</v>
      </c>
      <c r="J14" s="21">
        <v>1</v>
      </c>
      <c r="K14" s="21"/>
      <c r="L14" s="21"/>
      <c r="M14" s="21"/>
      <c r="N14" s="21">
        <v>1</v>
      </c>
      <c r="O14" s="37"/>
      <c r="P14" s="37">
        <v>44691</v>
      </c>
      <c r="Q14" s="34"/>
      <c r="R14" s="21" t="s">
        <v>58</v>
      </c>
      <c r="S14" s="21" t="s">
        <v>203</v>
      </c>
      <c r="T14" s="21" t="s">
        <v>73</v>
      </c>
      <c r="U14" s="31" t="s">
        <v>74</v>
      </c>
      <c r="V14" s="31" t="s">
        <v>75</v>
      </c>
      <c r="W14" s="21" t="s">
        <v>76</v>
      </c>
      <c r="X14" s="31" t="s">
        <v>7037</v>
      </c>
      <c r="Y14" s="61">
        <v>36482</v>
      </c>
      <c r="Z14" s="34"/>
      <c r="AA14" s="21"/>
      <c r="AB14" s="21"/>
      <c r="AC14" s="19" t="s">
        <v>6707</v>
      </c>
      <c r="AD14" s="21" t="s">
        <v>7038</v>
      </c>
      <c r="AE14" s="21" t="s">
        <v>74</v>
      </c>
      <c r="AF14" s="21" t="s">
        <v>57</v>
      </c>
      <c r="AG14" s="21" t="s">
        <v>74</v>
      </c>
      <c r="AH14" s="21"/>
      <c r="AI14" s="27"/>
      <c r="AJ14" s="21"/>
      <c r="AK14" s="25"/>
      <c r="AL14" s="27" t="s">
        <v>7039</v>
      </c>
    </row>
    <row r="15" spans="1:38" s="38" customFormat="1" ht="19" customHeight="1">
      <c r="A15" s="130"/>
      <c r="B15" s="131"/>
      <c r="C15" s="131"/>
      <c r="D15" s="131"/>
      <c r="E15" s="131" t="s">
        <v>3317</v>
      </c>
      <c r="F15" s="141"/>
      <c r="G15" s="141"/>
      <c r="H15" s="141"/>
      <c r="I15" s="142"/>
      <c r="J15" s="135">
        <f>SUM(J9:J14)</f>
        <v>3</v>
      </c>
      <c r="K15" s="135">
        <f>SUM(K9:K14)</f>
        <v>3</v>
      </c>
      <c r="L15" s="135">
        <f>SUM(L9:L14)</f>
        <v>5</v>
      </c>
      <c r="M15" s="135">
        <f>SUM(M9:M14)</f>
        <v>0</v>
      </c>
      <c r="N15" s="135">
        <f>SUM(N9:N14)</f>
        <v>1</v>
      </c>
      <c r="O15" s="136" t="s">
        <v>146</v>
      </c>
      <c r="P15" s="136"/>
      <c r="Q15" s="136"/>
      <c r="R15" s="136"/>
      <c r="S15" s="136"/>
      <c r="T15" s="136"/>
      <c r="U15" s="136"/>
      <c r="V15" s="136"/>
      <c r="W15" s="136"/>
      <c r="X15" s="137"/>
      <c r="Y15" s="138"/>
      <c r="Z15" s="139"/>
      <c r="AA15" s="137"/>
      <c r="AB15" s="137"/>
      <c r="AC15" s="136"/>
      <c r="AD15" s="136"/>
      <c r="AE15" s="137"/>
      <c r="AF15" s="137"/>
      <c r="AG15" s="137"/>
      <c r="AH15" s="137"/>
      <c r="AI15" s="137"/>
      <c r="AJ15" s="136"/>
      <c r="AK15" s="285"/>
      <c r="AL15" s="136"/>
    </row>
    <row r="16" spans="1:38" s="97" customFormat="1" ht="14">
      <c r="A16" s="64">
        <f>ROW()-7</f>
        <v>9</v>
      </c>
      <c r="B16" s="29" t="s">
        <v>282</v>
      </c>
      <c r="C16" s="1" t="s">
        <v>430</v>
      </c>
      <c r="D16" s="1" t="s">
        <v>94</v>
      </c>
      <c r="E16" s="1" t="s">
        <v>106</v>
      </c>
      <c r="F16" s="1" t="s">
        <v>431</v>
      </c>
      <c r="G16" s="1" t="s">
        <v>432</v>
      </c>
      <c r="H16" s="1" t="s">
        <v>433</v>
      </c>
      <c r="I16" s="2" t="s">
        <v>434</v>
      </c>
      <c r="J16" s="1">
        <v>1</v>
      </c>
      <c r="K16" s="1"/>
      <c r="L16" s="1">
        <v>1</v>
      </c>
      <c r="M16" s="1"/>
      <c r="N16" s="1"/>
      <c r="O16" s="1" t="s">
        <v>6335</v>
      </c>
      <c r="P16" s="20">
        <v>42387</v>
      </c>
      <c r="Q16" s="4" t="str">
        <f ca="1">DATEDIF(P16,NOW(),"Y")&amp;" Tahun "&amp;DATEDIF(P16,NOW(),"YM")&amp;" Bulan"&amp;DATEDIF(P16,NOW(),"MD")&amp;" Hari"</f>
        <v>6 Tahun 6 Bulan18 Hari</v>
      </c>
      <c r="R16" s="1" t="s">
        <v>109</v>
      </c>
      <c r="S16" s="1" t="s">
        <v>2426</v>
      </c>
      <c r="T16" s="1" t="s">
        <v>49</v>
      </c>
      <c r="U16" s="1" t="s">
        <v>66</v>
      </c>
      <c r="V16" s="1" t="s">
        <v>67</v>
      </c>
      <c r="W16" s="1" t="s">
        <v>76</v>
      </c>
      <c r="X16" s="2" t="s">
        <v>57</v>
      </c>
      <c r="Y16" s="71">
        <v>32575</v>
      </c>
      <c r="Z16" s="4" t="str">
        <f ca="1">DATEDIF(Y16,NOW(),"Y")&amp;" Tahun "&amp;DATEDIF(Y16,NOW(),"YM")&amp;" Bulan"</f>
        <v>33 Tahun 4 Bulan</v>
      </c>
      <c r="AA16" s="1"/>
      <c r="AB16" s="1"/>
      <c r="AC16" s="1" t="s">
        <v>4527</v>
      </c>
      <c r="AD16" s="1" t="s">
        <v>4532</v>
      </c>
      <c r="AE16" s="1"/>
      <c r="AF16" s="1" t="s">
        <v>146</v>
      </c>
      <c r="AG16" s="1" t="s">
        <v>146</v>
      </c>
      <c r="AH16" s="1" t="s">
        <v>146</v>
      </c>
      <c r="AI16" s="1">
        <v>16005269556</v>
      </c>
      <c r="AJ16" s="1">
        <v>2045614206</v>
      </c>
      <c r="AK16" s="286">
        <v>865803621956000</v>
      </c>
      <c r="AL16" s="1">
        <v>314740723</v>
      </c>
    </row>
    <row r="17" spans="1:38" s="97" customFormat="1" ht="14">
      <c r="A17" s="64">
        <f t="shared" ref="A17:A20" si="1">ROW()-7</f>
        <v>10</v>
      </c>
      <c r="B17" s="29" t="s">
        <v>282</v>
      </c>
      <c r="C17" s="1" t="s">
        <v>430</v>
      </c>
      <c r="D17" s="1" t="s">
        <v>108</v>
      </c>
      <c r="E17" s="1" t="s">
        <v>236</v>
      </c>
      <c r="F17" s="1" t="s">
        <v>436</v>
      </c>
      <c r="G17" s="1" t="s">
        <v>437</v>
      </c>
      <c r="H17" s="1" t="s">
        <v>438</v>
      </c>
      <c r="I17" s="2" t="s">
        <v>439</v>
      </c>
      <c r="J17" s="1">
        <v>1</v>
      </c>
      <c r="K17" s="1"/>
      <c r="L17" s="1">
        <v>1</v>
      </c>
      <c r="M17" s="1"/>
      <c r="N17" s="1"/>
      <c r="O17" s="1" t="s">
        <v>120</v>
      </c>
      <c r="P17" s="20">
        <v>43871</v>
      </c>
      <c r="Q17" s="4" t="str">
        <f ca="1">DATEDIF(P17,NOW(),"Y")&amp;" Tahun "&amp;DATEDIF(P17,NOW(),"YM")&amp;" Bulan"&amp;DATEDIF(P17,NOW(),"MD")&amp;" Hari"</f>
        <v>2 Tahun 5 Bulan26 Hari</v>
      </c>
      <c r="R17" s="1" t="s">
        <v>109</v>
      </c>
      <c r="S17" s="1" t="s">
        <v>222</v>
      </c>
      <c r="T17" s="1" t="s">
        <v>49</v>
      </c>
      <c r="U17" s="1" t="s">
        <v>50</v>
      </c>
      <c r="V17" s="1" t="s">
        <v>50</v>
      </c>
      <c r="W17" s="1" t="s">
        <v>56</v>
      </c>
      <c r="X17" s="2" t="s">
        <v>2427</v>
      </c>
      <c r="Y17" s="71">
        <v>30187</v>
      </c>
      <c r="Z17" s="4" t="str">
        <f ca="1">DATEDIF(Y17,NOW(),"Y")&amp;" Tahun "&amp;DATEDIF(Y17,NOW(),"YM")&amp;" Bulan"</f>
        <v>39 Tahun 11 Bulan</v>
      </c>
      <c r="AA17" s="1"/>
      <c r="AB17" s="1"/>
      <c r="AC17" s="1" t="s">
        <v>4527</v>
      </c>
      <c r="AD17" s="1" t="s">
        <v>4531</v>
      </c>
      <c r="AE17" s="1"/>
      <c r="AF17" s="1"/>
      <c r="AG17" s="1"/>
      <c r="AH17" s="1"/>
      <c r="AI17" s="1">
        <v>19009087677</v>
      </c>
      <c r="AJ17" s="1"/>
      <c r="AK17" s="286">
        <v>815760095956000</v>
      </c>
      <c r="AL17" s="1">
        <v>793153805</v>
      </c>
    </row>
    <row r="18" spans="1:38" s="97" customFormat="1" ht="14">
      <c r="A18" s="64">
        <f t="shared" si="1"/>
        <v>11</v>
      </c>
      <c r="B18" s="29" t="s">
        <v>282</v>
      </c>
      <c r="C18" s="1" t="s">
        <v>430</v>
      </c>
      <c r="D18" s="1" t="s">
        <v>94</v>
      </c>
      <c r="E18" s="1" t="s">
        <v>236</v>
      </c>
      <c r="F18" s="1" t="s">
        <v>6326</v>
      </c>
      <c r="G18" s="1" t="s">
        <v>440</v>
      </c>
      <c r="H18" s="5" t="s">
        <v>3904</v>
      </c>
      <c r="I18" s="2" t="s">
        <v>441</v>
      </c>
      <c r="J18" s="1">
        <v>1</v>
      </c>
      <c r="K18" s="1"/>
      <c r="L18" s="1">
        <v>1</v>
      </c>
      <c r="M18" s="1"/>
      <c r="N18" s="1"/>
      <c r="O18" s="1" t="s">
        <v>99</v>
      </c>
      <c r="P18" s="20">
        <v>43845</v>
      </c>
      <c r="Q18" s="4" t="str">
        <f ca="1">DATEDIF(P18,NOW(),"Y")&amp;" Tahun "&amp;DATEDIF(P18,NOW(),"YM")&amp;" Bulan"&amp;DATEDIF(P18,NOW(),"MD")&amp;" Hari"</f>
        <v>2 Tahun 6 Bulan21 Hari</v>
      </c>
      <c r="R18" s="1" t="s">
        <v>54</v>
      </c>
      <c r="S18" s="1" t="s">
        <v>55</v>
      </c>
      <c r="T18" s="1" t="s">
        <v>73</v>
      </c>
      <c r="U18" s="1" t="s">
        <v>68</v>
      </c>
      <c r="V18" s="1" t="s">
        <v>140</v>
      </c>
      <c r="W18" s="1" t="s">
        <v>76</v>
      </c>
      <c r="X18" s="2" t="s">
        <v>2429</v>
      </c>
      <c r="Y18" s="71">
        <v>34787</v>
      </c>
      <c r="Z18" s="4" t="str">
        <f ca="1">DATEDIF(Y18,NOW(),"Y")&amp;" Tahun "&amp;DATEDIF(Y18,NOW(),"YM")&amp;" Bulan"</f>
        <v>27 Tahun 4 Bulan</v>
      </c>
      <c r="AA18" s="1"/>
      <c r="AB18" s="1"/>
      <c r="AC18" s="1" t="s">
        <v>4527</v>
      </c>
      <c r="AD18" s="1" t="s">
        <v>2804</v>
      </c>
      <c r="AE18" s="1"/>
      <c r="AF18" s="1"/>
      <c r="AG18" s="1"/>
      <c r="AH18" s="1" t="s">
        <v>68</v>
      </c>
      <c r="AI18" s="1">
        <v>19082542267</v>
      </c>
      <c r="AJ18" s="1"/>
      <c r="AK18" s="286"/>
      <c r="AL18" s="1">
        <v>448298519</v>
      </c>
    </row>
    <row r="19" spans="1:38" s="97" customFormat="1" ht="14">
      <c r="A19" s="64">
        <f t="shared" si="1"/>
        <v>12</v>
      </c>
      <c r="B19" s="29" t="s">
        <v>282</v>
      </c>
      <c r="C19" s="1" t="s">
        <v>430</v>
      </c>
      <c r="D19" s="1" t="s">
        <v>94</v>
      </c>
      <c r="E19" s="1" t="s">
        <v>236</v>
      </c>
      <c r="F19" s="1"/>
      <c r="G19" s="551" t="s">
        <v>3659</v>
      </c>
      <c r="H19" s="1" t="s">
        <v>442</v>
      </c>
      <c r="I19" s="2" t="s">
        <v>443</v>
      </c>
      <c r="J19" s="1"/>
      <c r="K19" s="1">
        <v>1</v>
      </c>
      <c r="L19" s="1">
        <v>1</v>
      </c>
      <c r="M19" s="1"/>
      <c r="N19" s="1"/>
      <c r="O19" s="1" t="s">
        <v>107</v>
      </c>
      <c r="P19" s="20">
        <v>44256</v>
      </c>
      <c r="Q19" s="4" t="str">
        <f ca="1">DATEDIF(P19,NOW(),"Y")&amp;" Tahun "&amp;DATEDIF(P19,NOW(),"YM")&amp;" Bulan"&amp;DATEDIF(P19,NOW(),"MD")&amp;" Hari"</f>
        <v>1 Tahun 5 Bulan4 Hari</v>
      </c>
      <c r="R19" s="1" t="s">
        <v>54</v>
      </c>
      <c r="S19" s="1" t="s">
        <v>55</v>
      </c>
      <c r="T19" s="1" t="s">
        <v>49</v>
      </c>
      <c r="U19" s="1" t="s">
        <v>50</v>
      </c>
      <c r="V19" s="1" t="s">
        <v>50</v>
      </c>
      <c r="W19" s="1" t="s">
        <v>76</v>
      </c>
      <c r="X19" s="2" t="s">
        <v>218</v>
      </c>
      <c r="Y19" s="71">
        <v>36489</v>
      </c>
      <c r="Z19" s="4" t="str">
        <f ca="1">DATEDIF(Y19,NOW(),"Y")&amp;" Tahun "&amp;DATEDIF(Y19,NOW(),"YM")&amp;" Bulan"</f>
        <v>22 Tahun 8 Bulan</v>
      </c>
      <c r="AA19" s="1"/>
      <c r="AB19" s="1"/>
      <c r="AC19" s="1" t="s">
        <v>4527</v>
      </c>
      <c r="AD19" s="1" t="s">
        <v>2805</v>
      </c>
      <c r="AE19" s="1"/>
      <c r="AF19" s="1"/>
      <c r="AG19" s="1"/>
      <c r="AH19" s="1"/>
      <c r="AI19" s="1"/>
      <c r="AJ19" s="1" t="s">
        <v>2806</v>
      </c>
      <c r="AK19" s="286"/>
      <c r="AL19" s="1">
        <v>865924008</v>
      </c>
    </row>
    <row r="20" spans="1:38" s="97" customFormat="1" ht="14.5">
      <c r="A20" s="64">
        <f t="shared" si="1"/>
        <v>13</v>
      </c>
      <c r="B20" s="7" t="s">
        <v>282</v>
      </c>
      <c r="C20" s="1" t="s">
        <v>430</v>
      </c>
      <c r="D20" s="1" t="s">
        <v>94</v>
      </c>
      <c r="E20" s="1" t="s">
        <v>236</v>
      </c>
      <c r="F20" s="7"/>
      <c r="G20" s="160" t="s">
        <v>4771</v>
      </c>
      <c r="H20" s="76" t="s">
        <v>3674</v>
      </c>
      <c r="I20" s="8" t="s">
        <v>3675</v>
      </c>
      <c r="J20" s="7">
        <v>1</v>
      </c>
      <c r="K20" s="7"/>
      <c r="L20" s="7">
        <v>1</v>
      </c>
      <c r="M20" s="7"/>
      <c r="N20" s="7"/>
      <c r="O20" s="7" t="s">
        <v>103</v>
      </c>
      <c r="P20" s="30">
        <v>44562</v>
      </c>
      <c r="Q20" s="4" t="str">
        <f ca="1">DATEDIF(P20,NOW(),"Y")&amp;" Tahun "&amp;DATEDIF(P20,NOW(),"YM")&amp;" Bulan"&amp;DATEDIF(P20,NOW(),"MD")&amp;" Hari"</f>
        <v>0 Tahun 7 Bulan4 Hari</v>
      </c>
      <c r="R20" s="4" t="s">
        <v>157</v>
      </c>
      <c r="S20" s="7" t="s">
        <v>3676</v>
      </c>
      <c r="T20" s="1" t="s">
        <v>49</v>
      </c>
      <c r="U20" s="1" t="s">
        <v>124</v>
      </c>
      <c r="V20" s="7" t="s">
        <v>3677</v>
      </c>
      <c r="W20" s="7" t="s">
        <v>76</v>
      </c>
      <c r="X20" s="84" t="s">
        <v>3678</v>
      </c>
      <c r="Y20" s="77">
        <v>36006</v>
      </c>
      <c r="Z20" s="4" t="str">
        <f ca="1">DATEDIF(Y20,NOW(),"Y")&amp;" Tahun "&amp;DATEDIF(Y20,NOW(),"YM")&amp;" Bulan"</f>
        <v>24 Tahun 0 Bulan</v>
      </c>
      <c r="AA20" s="7"/>
      <c r="AB20" s="7"/>
      <c r="AC20" s="1" t="s">
        <v>4527</v>
      </c>
      <c r="AD20" s="7" t="s">
        <v>3679</v>
      </c>
      <c r="AE20" s="7"/>
      <c r="AF20" s="7"/>
      <c r="AG20" s="7"/>
      <c r="AH20" s="7"/>
      <c r="AI20" s="7"/>
      <c r="AJ20" s="7"/>
      <c r="AK20" s="287"/>
      <c r="AL20" s="7"/>
    </row>
    <row r="21" spans="1:38" s="38" customFormat="1" ht="19" customHeight="1">
      <c r="A21" s="130"/>
      <c r="B21" s="131"/>
      <c r="C21" s="131"/>
      <c r="D21" s="131"/>
      <c r="E21" s="131" t="s">
        <v>3317</v>
      </c>
      <c r="F21" s="141"/>
      <c r="G21" s="141"/>
      <c r="H21" s="141"/>
      <c r="I21" s="142"/>
      <c r="J21" s="136">
        <f>SUM(J16:J20)</f>
        <v>4</v>
      </c>
      <c r="K21" s="136">
        <f>SUM(K16:K20)</f>
        <v>1</v>
      </c>
      <c r="L21" s="136">
        <f>SUM(L16:L20)</f>
        <v>5</v>
      </c>
      <c r="M21" s="136">
        <f>SUM(M16:M20)</f>
        <v>0</v>
      </c>
      <c r="N21" s="136">
        <f>SUM(N16:N20)</f>
        <v>0</v>
      </c>
      <c r="O21" s="136" t="s">
        <v>146</v>
      </c>
      <c r="P21" s="136"/>
      <c r="Q21" s="136"/>
      <c r="R21" s="136"/>
      <c r="S21" s="136"/>
      <c r="T21" s="136"/>
      <c r="U21" s="136"/>
      <c r="V21" s="136"/>
      <c r="W21" s="136"/>
      <c r="X21" s="137"/>
      <c r="Y21" s="138"/>
      <c r="Z21" s="139"/>
      <c r="AA21" s="137"/>
      <c r="AB21" s="137"/>
      <c r="AC21" s="136"/>
      <c r="AD21" s="136"/>
      <c r="AE21" s="137"/>
      <c r="AF21" s="137"/>
      <c r="AG21" s="137"/>
      <c r="AH21" s="137"/>
      <c r="AI21" s="137"/>
      <c r="AJ21" s="136"/>
      <c r="AK21" s="285"/>
      <c r="AL21" s="136"/>
    </row>
    <row r="22" spans="1:38" s="97" customFormat="1" ht="14">
      <c r="A22" s="64">
        <f t="shared" ref="A22:A166" si="2">ROW()-8</f>
        <v>14</v>
      </c>
      <c r="B22" s="29" t="s">
        <v>282</v>
      </c>
      <c r="C22" s="1" t="s">
        <v>45</v>
      </c>
      <c r="D22" s="1" t="s">
        <v>59</v>
      </c>
      <c r="E22" s="1" t="s">
        <v>445</v>
      </c>
      <c r="F22" s="1" t="s">
        <v>446</v>
      </c>
      <c r="G22" s="1" t="s">
        <v>447</v>
      </c>
      <c r="H22" s="1" t="s">
        <v>448</v>
      </c>
      <c r="I22" s="2" t="s">
        <v>449</v>
      </c>
      <c r="J22" s="1">
        <v>1</v>
      </c>
      <c r="K22" s="1"/>
      <c r="L22" s="1">
        <v>1</v>
      </c>
      <c r="M22" s="1"/>
      <c r="N22" s="1"/>
      <c r="O22" s="1" t="s">
        <v>6341</v>
      </c>
      <c r="P22" s="20">
        <v>41933</v>
      </c>
      <c r="Q22" s="4" t="str">
        <f t="shared" ref="Q22:Q45" ca="1" si="3">DATEDIF(P22,NOW(),"Y")&amp;" Tahun "&amp;DATEDIF(P22,NOW(),"YM")&amp;" Bulan"&amp;DATEDIF(P22,NOW(),"MD")&amp;" Hari"</f>
        <v>7 Tahun 9 Bulan15 Hari</v>
      </c>
      <c r="R22" s="1" t="s">
        <v>81</v>
      </c>
      <c r="S22" s="1" t="s">
        <v>146</v>
      </c>
      <c r="T22" s="1" t="s">
        <v>63</v>
      </c>
      <c r="U22" s="1" t="s">
        <v>68</v>
      </c>
      <c r="V22" s="1" t="s">
        <v>68</v>
      </c>
      <c r="W22" s="1" t="s">
        <v>51</v>
      </c>
      <c r="X22" s="2" t="s">
        <v>84</v>
      </c>
      <c r="Y22" s="71">
        <v>31350</v>
      </c>
      <c r="Z22" s="4" t="str">
        <f t="shared" ref="Z22:Z45" ca="1" si="4">DATEDIF(Y22,NOW(),"Y")&amp;" Tahun "&amp;DATEDIF(Y22,NOW(),"YM")&amp;" Bulan"</f>
        <v>36 Tahun 9 Bulan</v>
      </c>
      <c r="AA22" s="1"/>
      <c r="AB22" s="1"/>
      <c r="AC22" s="1" t="s">
        <v>4527</v>
      </c>
      <c r="AD22" s="1" t="s">
        <v>4549</v>
      </c>
      <c r="AE22" s="1"/>
      <c r="AF22" s="1" t="s">
        <v>146</v>
      </c>
      <c r="AG22" s="1" t="s">
        <v>146</v>
      </c>
      <c r="AH22" s="1" t="s">
        <v>146</v>
      </c>
      <c r="AI22" s="1"/>
      <c r="AJ22" s="1" t="s">
        <v>2807</v>
      </c>
      <c r="AK22" s="286">
        <v>735609299956000</v>
      </c>
      <c r="AL22" s="1">
        <v>363476511</v>
      </c>
    </row>
    <row r="23" spans="1:38" s="97" customFormat="1" ht="14">
      <c r="A23" s="64">
        <f t="shared" si="2"/>
        <v>15</v>
      </c>
      <c r="B23" s="29" t="s">
        <v>282</v>
      </c>
      <c r="C23" s="1" t="s">
        <v>45</v>
      </c>
      <c r="D23" s="1" t="s">
        <v>450</v>
      </c>
      <c r="E23" s="1" t="s">
        <v>3781</v>
      </c>
      <c r="F23" s="1" t="s">
        <v>451</v>
      </c>
      <c r="G23" s="1" t="s">
        <v>452</v>
      </c>
      <c r="H23" s="1" t="s">
        <v>453</v>
      </c>
      <c r="I23" s="2" t="s">
        <v>454</v>
      </c>
      <c r="J23" s="1">
        <v>1</v>
      </c>
      <c r="K23" s="1"/>
      <c r="L23" s="1">
        <v>1</v>
      </c>
      <c r="M23" s="1"/>
      <c r="N23" s="1"/>
      <c r="O23" s="1" t="s">
        <v>2409</v>
      </c>
      <c r="P23" s="20">
        <v>41872</v>
      </c>
      <c r="Q23" s="4" t="str">
        <f t="shared" ca="1" si="3"/>
        <v>7 Tahun 11 Bulan15 Hari</v>
      </c>
      <c r="R23" s="1" t="s">
        <v>54</v>
      </c>
      <c r="S23" s="1" t="s">
        <v>146</v>
      </c>
      <c r="T23" s="1" t="s">
        <v>73</v>
      </c>
      <c r="U23" s="1" t="s">
        <v>68</v>
      </c>
      <c r="V23" s="1" t="s">
        <v>68</v>
      </c>
      <c r="W23" s="1" t="s">
        <v>76</v>
      </c>
      <c r="X23" s="2" t="s">
        <v>145</v>
      </c>
      <c r="Y23" s="71">
        <v>32642</v>
      </c>
      <c r="Z23" s="4" t="str">
        <f t="shared" ca="1" si="4"/>
        <v>33 Tahun 2 Bulan</v>
      </c>
      <c r="AA23" s="1"/>
      <c r="AB23" s="1"/>
      <c r="AC23" s="1" t="s">
        <v>4527</v>
      </c>
      <c r="AD23" s="1" t="s">
        <v>4534</v>
      </c>
      <c r="AE23" s="1"/>
      <c r="AF23" s="1" t="s">
        <v>146</v>
      </c>
      <c r="AG23" s="1" t="s">
        <v>146</v>
      </c>
      <c r="AH23" s="1" t="s">
        <v>146</v>
      </c>
      <c r="AI23" s="1">
        <v>14039604104</v>
      </c>
      <c r="AJ23" s="1">
        <v>1826063346</v>
      </c>
      <c r="AK23" s="286">
        <v>741064505956000</v>
      </c>
      <c r="AL23" s="1">
        <v>356912274</v>
      </c>
    </row>
    <row r="24" spans="1:38" s="97" customFormat="1" ht="14">
      <c r="A24" s="64">
        <f t="shared" si="2"/>
        <v>16</v>
      </c>
      <c r="B24" s="29" t="s">
        <v>282</v>
      </c>
      <c r="C24" s="1" t="s">
        <v>45</v>
      </c>
      <c r="D24" s="1" t="s">
        <v>455</v>
      </c>
      <c r="E24" s="1" t="s">
        <v>456</v>
      </c>
      <c r="F24" s="1" t="s">
        <v>457</v>
      </c>
      <c r="G24" s="1" t="s">
        <v>458</v>
      </c>
      <c r="H24" s="1" t="s">
        <v>459</v>
      </c>
      <c r="I24" s="2" t="s">
        <v>460</v>
      </c>
      <c r="J24" s="1">
        <v>1</v>
      </c>
      <c r="K24" s="1"/>
      <c r="L24" s="1">
        <v>1</v>
      </c>
      <c r="M24" s="1"/>
      <c r="N24" s="1"/>
      <c r="O24" s="1" t="s">
        <v>2410</v>
      </c>
      <c r="P24" s="20">
        <v>42566</v>
      </c>
      <c r="Q24" s="4" t="str">
        <f t="shared" ca="1" si="3"/>
        <v>6 Tahun 0 Bulan21 Hari</v>
      </c>
      <c r="R24" s="1" t="s">
        <v>54</v>
      </c>
      <c r="S24" s="1" t="s">
        <v>146</v>
      </c>
      <c r="T24" s="1" t="s">
        <v>63</v>
      </c>
      <c r="U24" s="1" t="s">
        <v>68</v>
      </c>
      <c r="V24" s="1" t="s">
        <v>68</v>
      </c>
      <c r="W24" s="1" t="s">
        <v>56</v>
      </c>
      <c r="X24" s="2" t="s">
        <v>172</v>
      </c>
      <c r="Y24" s="71">
        <v>31431</v>
      </c>
      <c r="Z24" s="4" t="str">
        <f t="shared" ca="1" si="4"/>
        <v>36 Tahun 6 Bulan</v>
      </c>
      <c r="AA24" s="1"/>
      <c r="AB24" s="1"/>
      <c r="AC24" s="1" t="s">
        <v>4527</v>
      </c>
      <c r="AD24" s="1" t="s">
        <v>4541</v>
      </c>
      <c r="AE24" s="1"/>
      <c r="AF24" s="1" t="s">
        <v>146</v>
      </c>
      <c r="AG24" s="1" t="s">
        <v>146</v>
      </c>
      <c r="AH24" s="1" t="s">
        <v>146</v>
      </c>
      <c r="AI24" s="1">
        <v>16052020480</v>
      </c>
      <c r="AJ24" s="1" t="s">
        <v>2808</v>
      </c>
      <c r="AK24" s="286">
        <v>842434599956000</v>
      </c>
      <c r="AL24" s="1">
        <v>455430515</v>
      </c>
    </row>
    <row r="25" spans="1:38" s="97" customFormat="1" ht="14">
      <c r="A25" s="64">
        <f t="shared" si="2"/>
        <v>17</v>
      </c>
      <c r="B25" s="29" t="s">
        <v>282</v>
      </c>
      <c r="C25" s="1" t="s">
        <v>45</v>
      </c>
      <c r="D25" s="1" t="s">
        <v>461</v>
      </c>
      <c r="E25" s="1" t="s">
        <v>236</v>
      </c>
      <c r="F25" s="1" t="s">
        <v>462</v>
      </c>
      <c r="G25" s="1" t="s">
        <v>463</v>
      </c>
      <c r="H25" s="1" t="s">
        <v>459</v>
      </c>
      <c r="I25" s="2" t="s">
        <v>464</v>
      </c>
      <c r="J25" s="1">
        <v>1</v>
      </c>
      <c r="K25" s="1"/>
      <c r="L25" s="1">
        <v>1</v>
      </c>
      <c r="M25" s="1"/>
      <c r="N25" s="1"/>
      <c r="O25" s="1" t="s">
        <v>6342</v>
      </c>
      <c r="P25" s="20">
        <v>42611</v>
      </c>
      <c r="Q25" s="4" t="str">
        <f t="shared" ca="1" si="3"/>
        <v>5 Tahun 11 Bulan7 Hari</v>
      </c>
      <c r="R25" s="1" t="s">
        <v>109</v>
      </c>
      <c r="S25" s="1" t="s">
        <v>2430</v>
      </c>
      <c r="T25" s="1" t="s">
        <v>63</v>
      </c>
      <c r="U25" s="1" t="s">
        <v>66</v>
      </c>
      <c r="V25" s="1" t="s">
        <v>118</v>
      </c>
      <c r="W25" s="1" t="s">
        <v>56</v>
      </c>
      <c r="X25" s="2" t="s">
        <v>2431</v>
      </c>
      <c r="Y25" s="71">
        <v>32767</v>
      </c>
      <c r="Z25" s="4" t="str">
        <f t="shared" ca="1" si="4"/>
        <v>32 Tahun 10 Bulan</v>
      </c>
      <c r="AA25" s="1"/>
      <c r="AB25" s="1"/>
      <c r="AC25" s="1" t="s">
        <v>4527</v>
      </c>
      <c r="AD25" s="1" t="s">
        <v>4542</v>
      </c>
      <c r="AE25" s="1"/>
      <c r="AF25" s="1" t="s">
        <v>146</v>
      </c>
      <c r="AG25" s="1" t="s">
        <v>146</v>
      </c>
      <c r="AH25" s="1" t="s">
        <v>146</v>
      </c>
      <c r="AI25" s="1">
        <v>17000539225</v>
      </c>
      <c r="AJ25" s="1">
        <v>2086685313</v>
      </c>
      <c r="AK25" s="286">
        <v>725465595801000</v>
      </c>
      <c r="AL25" s="1">
        <v>464960020</v>
      </c>
    </row>
    <row r="26" spans="1:38" s="97" customFormat="1" ht="14">
      <c r="A26" s="64">
        <f t="shared" si="2"/>
        <v>18</v>
      </c>
      <c r="B26" s="29" t="s">
        <v>282</v>
      </c>
      <c r="C26" s="1" t="s">
        <v>45</v>
      </c>
      <c r="D26" s="1" t="s">
        <v>553</v>
      </c>
      <c r="E26" s="1" t="s">
        <v>553</v>
      </c>
      <c r="F26" s="1" t="s">
        <v>465</v>
      </c>
      <c r="G26" s="1" t="s">
        <v>466</v>
      </c>
      <c r="H26" s="1" t="s">
        <v>467</v>
      </c>
      <c r="I26" s="2" t="s">
        <v>468</v>
      </c>
      <c r="J26" s="1">
        <v>1</v>
      </c>
      <c r="K26" s="1"/>
      <c r="L26" s="1">
        <v>1</v>
      </c>
      <c r="M26" s="1"/>
      <c r="N26" s="1"/>
      <c r="O26" s="1" t="s">
        <v>6343</v>
      </c>
      <c r="P26" s="20">
        <v>42048</v>
      </c>
      <c r="Q26" s="4" t="str">
        <f t="shared" ca="1" si="3"/>
        <v>7 Tahun 5 Bulan23 Hari</v>
      </c>
      <c r="R26" s="1" t="s">
        <v>54</v>
      </c>
      <c r="S26" s="1" t="s">
        <v>146</v>
      </c>
      <c r="T26" s="1" t="s">
        <v>63</v>
      </c>
      <c r="U26" s="1" t="s">
        <v>68</v>
      </c>
      <c r="V26" s="1" t="s">
        <v>68</v>
      </c>
      <c r="W26" s="1" t="s">
        <v>56</v>
      </c>
      <c r="X26" s="2" t="s">
        <v>2432</v>
      </c>
      <c r="Y26" s="71">
        <v>26924</v>
      </c>
      <c r="Z26" s="4" t="str">
        <f t="shared" ca="1" si="4"/>
        <v>48 Tahun 10 Bulan</v>
      </c>
      <c r="AA26" s="1"/>
      <c r="AB26" s="1"/>
      <c r="AC26" s="1" t="s">
        <v>4527</v>
      </c>
      <c r="AD26" s="1" t="s">
        <v>4551</v>
      </c>
      <c r="AE26" s="1"/>
      <c r="AF26" s="1" t="s">
        <v>146</v>
      </c>
      <c r="AG26" s="1" t="s">
        <v>146</v>
      </c>
      <c r="AH26" s="1" t="s">
        <v>146</v>
      </c>
      <c r="AI26" s="1"/>
      <c r="AJ26" s="5" t="s">
        <v>3282</v>
      </c>
      <c r="AK26" s="286">
        <v>168008076956000</v>
      </c>
      <c r="AL26" s="1">
        <v>374874075</v>
      </c>
    </row>
    <row r="27" spans="1:38" s="97" customFormat="1" ht="14">
      <c r="A27" s="64">
        <f t="shared" si="2"/>
        <v>19</v>
      </c>
      <c r="B27" s="29" t="s">
        <v>282</v>
      </c>
      <c r="C27" s="1" t="s">
        <v>45</v>
      </c>
      <c r="D27" s="1" t="s">
        <v>4519</v>
      </c>
      <c r="E27" s="1" t="s">
        <v>4518</v>
      </c>
      <c r="F27" s="1" t="s">
        <v>469</v>
      </c>
      <c r="G27" s="1" t="s">
        <v>470</v>
      </c>
      <c r="H27" s="1" t="s">
        <v>471</v>
      </c>
      <c r="I27" s="2" t="s">
        <v>472</v>
      </c>
      <c r="J27" s="1">
        <v>1</v>
      </c>
      <c r="K27" s="1"/>
      <c r="L27" s="1">
        <v>1</v>
      </c>
      <c r="M27" s="1"/>
      <c r="N27" s="1"/>
      <c r="O27" s="1" t="s">
        <v>178</v>
      </c>
      <c r="P27" s="20">
        <v>42858</v>
      </c>
      <c r="Q27" s="4" t="str">
        <f t="shared" ca="1" si="3"/>
        <v>5 Tahun 3 Bulan2 Hari</v>
      </c>
      <c r="R27" s="1" t="s">
        <v>109</v>
      </c>
      <c r="S27" s="1" t="s">
        <v>2433</v>
      </c>
      <c r="T27" s="1" t="s">
        <v>63</v>
      </c>
      <c r="U27" s="1" t="s">
        <v>66</v>
      </c>
      <c r="V27" s="1" t="s">
        <v>118</v>
      </c>
      <c r="W27" s="1" t="s">
        <v>71</v>
      </c>
      <c r="X27" s="2" t="s">
        <v>262</v>
      </c>
      <c r="Y27" s="71">
        <v>25343</v>
      </c>
      <c r="Z27" s="4" t="str">
        <f t="shared" ca="1" si="4"/>
        <v>53 Tahun 2 Bulan</v>
      </c>
      <c r="AA27" s="1"/>
      <c r="AB27" s="1"/>
      <c r="AC27" s="1" t="s">
        <v>4527</v>
      </c>
      <c r="AD27" s="1" t="s">
        <v>146</v>
      </c>
      <c r="AE27" s="1"/>
      <c r="AF27" s="1" t="s">
        <v>146</v>
      </c>
      <c r="AG27" s="1" t="s">
        <v>146</v>
      </c>
      <c r="AH27" s="1" t="s">
        <v>146</v>
      </c>
      <c r="AI27" s="1">
        <v>14000186354</v>
      </c>
      <c r="AJ27" s="1" t="s">
        <v>2809</v>
      </c>
      <c r="AK27" s="286">
        <v>478494503952000</v>
      </c>
      <c r="AL27" s="1">
        <v>753464477</v>
      </c>
    </row>
    <row r="28" spans="1:38" s="97" customFormat="1" ht="14">
      <c r="A28" s="64">
        <f t="shared" si="2"/>
        <v>20</v>
      </c>
      <c r="B28" s="29" t="s">
        <v>282</v>
      </c>
      <c r="C28" s="1" t="s">
        <v>45</v>
      </c>
      <c r="D28" s="1" t="s">
        <v>473</v>
      </c>
      <c r="E28" s="1" t="s">
        <v>160</v>
      </c>
      <c r="F28" s="1" t="s">
        <v>474</v>
      </c>
      <c r="G28" s="1" t="s">
        <v>475</v>
      </c>
      <c r="H28" s="1" t="s">
        <v>476</v>
      </c>
      <c r="I28" s="2" t="s">
        <v>477</v>
      </c>
      <c r="J28" s="1">
        <v>1</v>
      </c>
      <c r="K28" s="1"/>
      <c r="L28" s="1">
        <v>1</v>
      </c>
      <c r="M28" s="1"/>
      <c r="N28" s="1"/>
      <c r="O28" s="1" t="s">
        <v>260</v>
      </c>
      <c r="P28" s="20">
        <v>42058</v>
      </c>
      <c r="Q28" s="4" t="str">
        <f t="shared" ca="1" si="3"/>
        <v>7 Tahun 5 Bulan13 Hari</v>
      </c>
      <c r="R28" s="1" t="s">
        <v>54</v>
      </c>
      <c r="S28" s="1" t="s">
        <v>146</v>
      </c>
      <c r="T28" s="1" t="s">
        <v>49</v>
      </c>
      <c r="U28" s="1" t="s">
        <v>66</v>
      </c>
      <c r="V28" s="1" t="s">
        <v>67</v>
      </c>
      <c r="W28" s="1" t="s">
        <v>71</v>
      </c>
      <c r="X28" s="2" t="s">
        <v>191</v>
      </c>
      <c r="Y28" s="71">
        <v>26551</v>
      </c>
      <c r="Z28" s="4" t="str">
        <f t="shared" ca="1" si="4"/>
        <v>49 Tahun 10 Bulan</v>
      </c>
      <c r="AA28" s="1"/>
      <c r="AB28" s="1"/>
      <c r="AC28" s="1" t="s">
        <v>4527</v>
      </c>
      <c r="AD28" s="1" t="s">
        <v>4538</v>
      </c>
      <c r="AE28" s="1"/>
      <c r="AF28" s="1" t="s">
        <v>146</v>
      </c>
      <c r="AG28" s="1" t="s">
        <v>146</v>
      </c>
      <c r="AH28" s="1" t="s">
        <v>146</v>
      </c>
      <c r="AI28" s="1"/>
      <c r="AJ28" s="5" t="s">
        <v>3283</v>
      </c>
      <c r="AK28" s="286">
        <v>835540246956000</v>
      </c>
      <c r="AL28" s="1">
        <v>427449236</v>
      </c>
    </row>
    <row r="29" spans="1:38" s="97" customFormat="1" ht="14">
      <c r="A29" s="64">
        <f t="shared" si="2"/>
        <v>21</v>
      </c>
      <c r="B29" s="29" t="s">
        <v>282</v>
      </c>
      <c r="C29" s="1" t="s">
        <v>45</v>
      </c>
      <c r="D29" s="1" t="s">
        <v>473</v>
      </c>
      <c r="E29" s="1" t="s">
        <v>478</v>
      </c>
      <c r="F29" s="1" t="s">
        <v>479</v>
      </c>
      <c r="G29" s="1" t="s">
        <v>480</v>
      </c>
      <c r="H29" s="1" t="s">
        <v>481</v>
      </c>
      <c r="I29" s="2" t="s">
        <v>482</v>
      </c>
      <c r="J29" s="1">
        <v>1</v>
      </c>
      <c r="K29" s="1"/>
      <c r="L29" s="1">
        <v>1</v>
      </c>
      <c r="M29" s="1"/>
      <c r="N29" s="1"/>
      <c r="O29" s="1" t="s">
        <v>6344</v>
      </c>
      <c r="P29" s="20">
        <v>42489</v>
      </c>
      <c r="Q29" s="4" t="str">
        <f t="shared" ca="1" si="3"/>
        <v>6 Tahun 3 Bulan7 Hari</v>
      </c>
      <c r="R29" s="1" t="s">
        <v>54</v>
      </c>
      <c r="S29" s="1" t="s">
        <v>146</v>
      </c>
      <c r="T29" s="1" t="s">
        <v>49</v>
      </c>
      <c r="U29" s="1" t="s">
        <v>126</v>
      </c>
      <c r="V29" s="1" t="s">
        <v>126</v>
      </c>
      <c r="W29" s="1" t="s">
        <v>56</v>
      </c>
      <c r="X29" s="2" t="s">
        <v>144</v>
      </c>
      <c r="Y29" s="71">
        <v>27649</v>
      </c>
      <c r="Z29" s="4" t="str">
        <f t="shared" ca="1" si="4"/>
        <v>46 Tahun 10 Bulan</v>
      </c>
      <c r="AA29" s="1"/>
      <c r="AB29" s="1"/>
      <c r="AC29" s="1" t="s">
        <v>4527</v>
      </c>
      <c r="AD29" s="1" t="s">
        <v>4548</v>
      </c>
      <c r="AE29" s="1"/>
      <c r="AF29" s="1" t="s">
        <v>146</v>
      </c>
      <c r="AG29" s="1" t="s">
        <v>146</v>
      </c>
      <c r="AH29" s="1" t="s">
        <v>146</v>
      </c>
      <c r="AI29" s="1">
        <v>16031432558</v>
      </c>
      <c r="AJ29" s="5" t="s">
        <v>3284</v>
      </c>
      <c r="AK29" s="286">
        <v>916982184956000</v>
      </c>
      <c r="AL29" s="1">
        <v>465442644</v>
      </c>
    </row>
    <row r="30" spans="1:38" s="97" customFormat="1" ht="14">
      <c r="A30" s="64">
        <f t="shared" si="2"/>
        <v>22</v>
      </c>
      <c r="B30" s="29" t="s">
        <v>282</v>
      </c>
      <c r="C30" s="1" t="s">
        <v>45</v>
      </c>
      <c r="D30" s="1" t="s">
        <v>444</v>
      </c>
      <c r="E30" s="1" t="s">
        <v>542</v>
      </c>
      <c r="F30" s="1" t="s">
        <v>483</v>
      </c>
      <c r="G30" s="1" t="s">
        <v>484</v>
      </c>
      <c r="H30" s="1" t="s">
        <v>485</v>
      </c>
      <c r="I30" s="2" t="s">
        <v>486</v>
      </c>
      <c r="J30" s="1">
        <v>1</v>
      </c>
      <c r="K30" s="1"/>
      <c r="L30" s="1">
        <v>1</v>
      </c>
      <c r="M30" s="1"/>
      <c r="N30" s="1"/>
      <c r="O30" s="1" t="s">
        <v>120</v>
      </c>
      <c r="P30" s="20">
        <v>42931</v>
      </c>
      <c r="Q30" s="4" t="str">
        <f t="shared" ca="1" si="3"/>
        <v>5 Tahun 0 Bulan21 Hari</v>
      </c>
      <c r="R30" s="1" t="s">
        <v>54</v>
      </c>
      <c r="S30" s="1" t="s">
        <v>146</v>
      </c>
      <c r="T30" s="1" t="s">
        <v>73</v>
      </c>
      <c r="U30" s="1" t="s">
        <v>68</v>
      </c>
      <c r="V30" s="1" t="s">
        <v>68</v>
      </c>
      <c r="W30" s="1" t="s">
        <v>56</v>
      </c>
      <c r="X30" s="2" t="s">
        <v>84</v>
      </c>
      <c r="Y30" s="71">
        <v>35110</v>
      </c>
      <c r="Z30" s="4" t="str">
        <f t="shared" ca="1" si="4"/>
        <v>26 Tahun 5 Bulan</v>
      </c>
      <c r="AA30" s="1"/>
      <c r="AB30" s="1"/>
      <c r="AC30" s="1" t="s">
        <v>4527</v>
      </c>
      <c r="AD30" s="1" t="s">
        <v>4536</v>
      </c>
      <c r="AE30" s="1"/>
      <c r="AF30" s="1" t="s">
        <v>146</v>
      </c>
      <c r="AG30" s="1" t="s">
        <v>146</v>
      </c>
      <c r="AH30" s="1" t="s">
        <v>146</v>
      </c>
      <c r="AI30" s="1"/>
      <c r="AJ30" s="1" t="s">
        <v>2801</v>
      </c>
      <c r="AK30" s="286">
        <v>842899197956000</v>
      </c>
      <c r="AL30" s="1">
        <v>587351165</v>
      </c>
    </row>
    <row r="31" spans="1:38" s="97" customFormat="1" ht="14">
      <c r="A31" s="64">
        <f t="shared" si="2"/>
        <v>23</v>
      </c>
      <c r="B31" s="29" t="s">
        <v>282</v>
      </c>
      <c r="C31" s="1" t="s">
        <v>45</v>
      </c>
      <c r="D31" s="1" t="s">
        <v>59</v>
      </c>
      <c r="E31" s="1" t="s">
        <v>4520</v>
      </c>
      <c r="F31" s="1" t="s">
        <v>487</v>
      </c>
      <c r="G31" s="1" t="s">
        <v>488</v>
      </c>
      <c r="H31" s="1" t="s">
        <v>489</v>
      </c>
      <c r="I31" s="2" t="s">
        <v>490</v>
      </c>
      <c r="J31" s="1">
        <v>1</v>
      </c>
      <c r="K31" s="1"/>
      <c r="L31" s="1">
        <v>1</v>
      </c>
      <c r="M31" s="1"/>
      <c r="N31" s="1"/>
      <c r="O31" s="1" t="s">
        <v>2411</v>
      </c>
      <c r="P31" s="20">
        <v>42244</v>
      </c>
      <c r="Q31" s="4" t="str">
        <f t="shared" ca="1" si="3"/>
        <v>6 Tahun 11 Bulan8 Hari</v>
      </c>
      <c r="R31" s="1" t="s">
        <v>54</v>
      </c>
      <c r="S31" s="1" t="s">
        <v>146</v>
      </c>
      <c r="T31" s="1" t="s">
        <v>49</v>
      </c>
      <c r="U31" s="1" t="s">
        <v>50</v>
      </c>
      <c r="V31" s="1" t="s">
        <v>50</v>
      </c>
      <c r="W31" s="1" t="s">
        <v>51</v>
      </c>
      <c r="X31" s="2" t="s">
        <v>57</v>
      </c>
      <c r="Y31" s="71">
        <v>29682</v>
      </c>
      <c r="Z31" s="4" t="str">
        <f t="shared" ca="1" si="4"/>
        <v>41 Tahun 3 Bulan</v>
      </c>
      <c r="AA31" s="1"/>
      <c r="AB31" s="1"/>
      <c r="AC31" s="1" t="s">
        <v>4527</v>
      </c>
      <c r="AD31" s="1" t="s">
        <v>4545</v>
      </c>
      <c r="AE31" s="1"/>
      <c r="AF31" s="1" t="s">
        <v>146</v>
      </c>
      <c r="AG31" s="1" t="s">
        <v>146</v>
      </c>
      <c r="AH31" s="1" t="s">
        <v>146</v>
      </c>
      <c r="AI31" s="1">
        <v>15046709513</v>
      </c>
      <c r="AJ31" s="1" t="s">
        <v>2810</v>
      </c>
      <c r="AK31" s="286">
        <v>746208917956000</v>
      </c>
      <c r="AL31" s="1">
        <v>406991761</v>
      </c>
    </row>
    <row r="32" spans="1:38" s="97" customFormat="1" ht="14">
      <c r="A32" s="64">
        <f t="shared" si="2"/>
        <v>24</v>
      </c>
      <c r="B32" s="29" t="s">
        <v>282</v>
      </c>
      <c r="C32" s="1" t="s">
        <v>45</v>
      </c>
      <c r="D32" s="1" t="s">
        <v>473</v>
      </c>
      <c r="E32" s="1" t="s">
        <v>478</v>
      </c>
      <c r="F32" s="1" t="s">
        <v>491</v>
      </c>
      <c r="G32" s="1" t="s">
        <v>492</v>
      </c>
      <c r="H32" s="1" t="s">
        <v>493</v>
      </c>
      <c r="I32" s="2" t="s">
        <v>494</v>
      </c>
      <c r="J32" s="1">
        <v>1</v>
      </c>
      <c r="K32" s="1"/>
      <c r="L32" s="1">
        <v>1</v>
      </c>
      <c r="M32" s="1"/>
      <c r="N32" s="1"/>
      <c r="O32" s="1" t="s">
        <v>2412</v>
      </c>
      <c r="P32" s="20">
        <v>41933</v>
      </c>
      <c r="Q32" s="4" t="str">
        <f t="shared" ca="1" si="3"/>
        <v>7 Tahun 9 Bulan15 Hari</v>
      </c>
      <c r="R32" s="1" t="s">
        <v>81</v>
      </c>
      <c r="S32" s="1" t="s">
        <v>146</v>
      </c>
      <c r="T32" s="1" t="s">
        <v>73</v>
      </c>
      <c r="U32" s="1" t="s">
        <v>68</v>
      </c>
      <c r="V32" s="1" t="s">
        <v>68</v>
      </c>
      <c r="W32" s="1" t="s">
        <v>56</v>
      </c>
      <c r="X32" s="2" t="s">
        <v>57</v>
      </c>
      <c r="Y32" s="71">
        <v>35570</v>
      </c>
      <c r="Z32" s="4" t="str">
        <f t="shared" ca="1" si="4"/>
        <v>25 Tahun 2 Bulan</v>
      </c>
      <c r="AA32" s="1"/>
      <c r="AB32" s="1"/>
      <c r="AC32" s="1" t="s">
        <v>4527</v>
      </c>
      <c r="AD32" s="1" t="s">
        <v>4537</v>
      </c>
      <c r="AE32" s="1"/>
      <c r="AF32" s="1" t="s">
        <v>146</v>
      </c>
      <c r="AG32" s="1" t="s">
        <v>146</v>
      </c>
      <c r="AH32" s="1" t="s">
        <v>146</v>
      </c>
      <c r="AI32" s="1"/>
      <c r="AJ32" s="5" t="s">
        <v>3285</v>
      </c>
      <c r="AK32" s="286">
        <v>909476335956000</v>
      </c>
      <c r="AL32" s="1">
        <v>455432433</v>
      </c>
    </row>
    <row r="33" spans="1:38" s="97" customFormat="1" ht="14">
      <c r="A33" s="64">
        <f t="shared" si="2"/>
        <v>25</v>
      </c>
      <c r="B33" s="29" t="s">
        <v>282</v>
      </c>
      <c r="C33" s="1" t="s">
        <v>45</v>
      </c>
      <c r="D33" s="1" t="s">
        <v>455</v>
      </c>
      <c r="E33" s="1" t="s">
        <v>3779</v>
      </c>
      <c r="F33" s="1" t="s">
        <v>495</v>
      </c>
      <c r="G33" s="1" t="s">
        <v>496</v>
      </c>
      <c r="H33" s="1" t="s">
        <v>497</v>
      </c>
      <c r="I33" s="2" t="s">
        <v>498</v>
      </c>
      <c r="J33" s="1">
        <v>1</v>
      </c>
      <c r="K33" s="1"/>
      <c r="L33" s="1">
        <v>1</v>
      </c>
      <c r="M33" s="1"/>
      <c r="N33" s="1"/>
      <c r="O33" s="1" t="s">
        <v>6334</v>
      </c>
      <c r="P33" s="20">
        <v>41526</v>
      </c>
      <c r="Q33" s="4" t="str">
        <f t="shared" ca="1" si="3"/>
        <v>8 Tahun 10 Bulan27 Hari</v>
      </c>
      <c r="R33" s="1" t="s">
        <v>54</v>
      </c>
      <c r="S33" s="1" t="s">
        <v>55</v>
      </c>
      <c r="T33" s="1" t="s">
        <v>73</v>
      </c>
      <c r="U33" s="1" t="s">
        <v>68</v>
      </c>
      <c r="V33" s="1" t="s">
        <v>68</v>
      </c>
      <c r="W33" s="1" t="s">
        <v>71</v>
      </c>
      <c r="X33" s="2" t="s">
        <v>140</v>
      </c>
      <c r="Y33" s="71">
        <v>32009</v>
      </c>
      <c r="Z33" s="4" t="str">
        <f t="shared" ca="1" si="4"/>
        <v>34 Tahun 11 Bulan</v>
      </c>
      <c r="AA33" s="1"/>
      <c r="AB33" s="1"/>
      <c r="AC33" s="1" t="s">
        <v>4527</v>
      </c>
      <c r="AD33" s="1" t="s">
        <v>4547</v>
      </c>
      <c r="AE33" s="1"/>
      <c r="AF33" s="1" t="s">
        <v>146</v>
      </c>
      <c r="AG33" s="1" t="s">
        <v>146</v>
      </c>
      <c r="AH33" s="1" t="s">
        <v>146</v>
      </c>
      <c r="AI33" s="1">
        <v>13030828068</v>
      </c>
      <c r="AJ33" s="1" t="s">
        <v>2811</v>
      </c>
      <c r="AK33" s="286">
        <v>767234065956000</v>
      </c>
      <c r="AL33" s="1">
        <v>367494208</v>
      </c>
    </row>
    <row r="34" spans="1:38" s="97" customFormat="1" ht="14">
      <c r="A34" s="64">
        <f t="shared" si="2"/>
        <v>26</v>
      </c>
      <c r="B34" s="29" t="s">
        <v>282</v>
      </c>
      <c r="C34" s="1" t="s">
        <v>45</v>
      </c>
      <c r="D34" s="1" t="s">
        <v>100</v>
      </c>
      <c r="E34" s="1" t="s">
        <v>100</v>
      </c>
      <c r="F34" s="1" t="s">
        <v>504</v>
      </c>
      <c r="G34" s="1" t="s">
        <v>505</v>
      </c>
      <c r="H34" s="1" t="s">
        <v>506</v>
      </c>
      <c r="I34" s="2" t="s">
        <v>507</v>
      </c>
      <c r="J34" s="1">
        <v>1</v>
      </c>
      <c r="K34" s="1"/>
      <c r="L34" s="1">
        <v>1</v>
      </c>
      <c r="M34" s="1"/>
      <c r="N34" s="1"/>
      <c r="O34" s="1" t="s">
        <v>99</v>
      </c>
      <c r="P34" s="20">
        <v>43519</v>
      </c>
      <c r="Q34" s="4" t="str">
        <f t="shared" ca="1" si="3"/>
        <v>3 Tahun 5 Bulan13 Hari</v>
      </c>
      <c r="R34" s="1" t="s">
        <v>58</v>
      </c>
      <c r="S34" s="1" t="s">
        <v>146</v>
      </c>
      <c r="T34" s="1" t="s">
        <v>63</v>
      </c>
      <c r="U34" s="1" t="s">
        <v>68</v>
      </c>
      <c r="V34" s="1" t="s">
        <v>68</v>
      </c>
      <c r="W34" s="1" t="s">
        <v>51</v>
      </c>
      <c r="X34" s="2" t="s">
        <v>57</v>
      </c>
      <c r="Y34" s="71">
        <v>31405</v>
      </c>
      <c r="Z34" s="4" t="str">
        <f t="shared" ca="1" si="4"/>
        <v>36 Tahun 7 Bulan</v>
      </c>
      <c r="AA34" s="1"/>
      <c r="AB34" s="1"/>
      <c r="AC34" s="1" t="s">
        <v>4527</v>
      </c>
      <c r="AD34" s="1" t="s">
        <v>4543</v>
      </c>
      <c r="AE34" s="1"/>
      <c r="AF34" s="1" t="s">
        <v>146</v>
      </c>
      <c r="AG34" s="1" t="s">
        <v>146</v>
      </c>
      <c r="AH34" s="1" t="s">
        <v>146</v>
      </c>
      <c r="AI34" s="1">
        <v>17020083642</v>
      </c>
      <c r="AJ34" s="1" t="s">
        <v>2813</v>
      </c>
      <c r="AK34" s="286">
        <v>842922338956000</v>
      </c>
      <c r="AL34" s="1">
        <v>521512734</v>
      </c>
    </row>
    <row r="35" spans="1:38" s="97" customFormat="1" ht="14">
      <c r="A35" s="64">
        <f t="shared" si="2"/>
        <v>27</v>
      </c>
      <c r="B35" s="29" t="s">
        <v>282</v>
      </c>
      <c r="C35" s="1" t="s">
        <v>45</v>
      </c>
      <c r="D35" s="1" t="s">
        <v>473</v>
      </c>
      <c r="E35" s="1" t="s">
        <v>478</v>
      </c>
      <c r="F35" s="1" t="s">
        <v>508</v>
      </c>
      <c r="G35" s="1" t="s">
        <v>509</v>
      </c>
      <c r="H35" s="1" t="s">
        <v>510</v>
      </c>
      <c r="I35" s="2" t="s">
        <v>511</v>
      </c>
      <c r="J35" s="1">
        <v>1</v>
      </c>
      <c r="K35" s="1"/>
      <c r="L35" s="1">
        <v>1</v>
      </c>
      <c r="M35" s="1"/>
      <c r="N35" s="1"/>
      <c r="O35" s="1" t="s">
        <v>2413</v>
      </c>
      <c r="P35" s="20">
        <v>43780</v>
      </c>
      <c r="Q35" s="4" t="str">
        <f t="shared" ca="1" si="3"/>
        <v>2 Tahun 8 Bulan25 Hari</v>
      </c>
      <c r="R35" s="1" t="s">
        <v>54</v>
      </c>
      <c r="S35" s="1" t="s">
        <v>62</v>
      </c>
      <c r="T35" s="1" t="s">
        <v>49</v>
      </c>
      <c r="U35" s="1" t="s">
        <v>66</v>
      </c>
      <c r="V35" s="1" t="s">
        <v>147</v>
      </c>
      <c r="W35" s="1" t="s">
        <v>76</v>
      </c>
      <c r="X35" s="2" t="s">
        <v>253</v>
      </c>
      <c r="Y35" s="71">
        <v>31695</v>
      </c>
      <c r="Z35" s="4" t="str">
        <f t="shared" ca="1" si="4"/>
        <v>35 Tahun 9 Bulan</v>
      </c>
      <c r="AA35" s="1"/>
      <c r="AB35" s="1"/>
      <c r="AC35" s="1" t="s">
        <v>4527</v>
      </c>
      <c r="AD35" s="1" t="s">
        <v>2814</v>
      </c>
      <c r="AE35" s="1"/>
      <c r="AF35" s="1" t="s">
        <v>57</v>
      </c>
      <c r="AG35" s="1"/>
      <c r="AH35" s="1"/>
      <c r="AI35" s="1">
        <v>19093378388</v>
      </c>
      <c r="AJ35" s="1"/>
      <c r="AK35" s="286"/>
      <c r="AL35" s="1">
        <v>897406907</v>
      </c>
    </row>
    <row r="36" spans="1:38" s="97" customFormat="1" ht="14">
      <c r="A36" s="64">
        <f t="shared" si="2"/>
        <v>28</v>
      </c>
      <c r="B36" s="29" t="s">
        <v>282</v>
      </c>
      <c r="C36" s="1" t="s">
        <v>45</v>
      </c>
      <c r="D36" s="1" t="s">
        <v>45</v>
      </c>
      <c r="E36" s="1" t="s">
        <v>512</v>
      </c>
      <c r="F36" s="1" t="s">
        <v>513</v>
      </c>
      <c r="G36" s="1" t="s">
        <v>514</v>
      </c>
      <c r="H36" s="1" t="s">
        <v>515</v>
      </c>
      <c r="I36" s="2" t="s">
        <v>516</v>
      </c>
      <c r="J36" s="1"/>
      <c r="K36" s="1">
        <v>1</v>
      </c>
      <c r="L36" s="1">
        <v>1</v>
      </c>
      <c r="M36" s="1"/>
      <c r="N36" s="1"/>
      <c r="O36" s="1" t="s">
        <v>99</v>
      </c>
      <c r="P36" s="20">
        <v>43815</v>
      </c>
      <c r="Q36" s="4" t="str">
        <f t="shared" ca="1" si="3"/>
        <v>2 Tahun 7 Bulan20 Hari</v>
      </c>
      <c r="R36" s="1" t="s">
        <v>157</v>
      </c>
      <c r="S36" s="1" t="s">
        <v>158</v>
      </c>
      <c r="T36" s="1" t="s">
        <v>63</v>
      </c>
      <c r="U36" s="1" t="s">
        <v>66</v>
      </c>
      <c r="V36" s="1" t="s">
        <v>118</v>
      </c>
      <c r="W36" s="1" t="s">
        <v>76</v>
      </c>
      <c r="X36" s="2" t="s">
        <v>57</v>
      </c>
      <c r="Y36" s="71">
        <v>34870</v>
      </c>
      <c r="Z36" s="4" t="str">
        <f t="shared" ca="1" si="4"/>
        <v>27 Tahun 1 Bulan</v>
      </c>
      <c r="AA36" s="1"/>
      <c r="AB36" s="1"/>
      <c r="AC36" s="1" t="s">
        <v>4527</v>
      </c>
      <c r="AD36" s="1" t="s">
        <v>2815</v>
      </c>
      <c r="AE36" s="1"/>
      <c r="AF36" s="1" t="s">
        <v>57</v>
      </c>
      <c r="AG36" s="1"/>
      <c r="AH36" s="1"/>
      <c r="AI36" s="1"/>
      <c r="AJ36" s="1" t="s">
        <v>2816</v>
      </c>
      <c r="AK36" s="286"/>
      <c r="AL36" s="1">
        <v>739049094</v>
      </c>
    </row>
    <row r="37" spans="1:38" s="97" customFormat="1" ht="14">
      <c r="A37" s="64">
        <f t="shared" si="2"/>
        <v>29</v>
      </c>
      <c r="B37" s="29" t="s">
        <v>282</v>
      </c>
      <c r="C37" s="1" t="s">
        <v>45</v>
      </c>
      <c r="D37" s="1" t="s">
        <v>45</v>
      </c>
      <c r="E37" s="1" t="s">
        <v>456</v>
      </c>
      <c r="F37" s="1" t="s">
        <v>520</v>
      </c>
      <c r="G37" s="1" t="s">
        <v>521</v>
      </c>
      <c r="H37" s="1" t="s">
        <v>522</v>
      </c>
      <c r="I37" s="2" t="s">
        <v>523</v>
      </c>
      <c r="J37" s="1">
        <v>1</v>
      </c>
      <c r="K37" s="1"/>
      <c r="L37" s="1">
        <v>1</v>
      </c>
      <c r="M37" s="1"/>
      <c r="N37" s="1"/>
      <c r="O37" s="1" t="s">
        <v>83</v>
      </c>
      <c r="P37" s="20">
        <v>42430</v>
      </c>
      <c r="Q37" s="4" t="str">
        <f t="shared" ca="1" si="3"/>
        <v>6 Tahun 5 Bulan4 Hari</v>
      </c>
      <c r="R37" s="1" t="s">
        <v>54</v>
      </c>
      <c r="S37" s="1"/>
      <c r="T37" s="1" t="s">
        <v>73</v>
      </c>
      <c r="U37" s="1" t="s">
        <v>68</v>
      </c>
      <c r="V37" s="1" t="s">
        <v>140</v>
      </c>
      <c r="W37" s="1" t="s">
        <v>76</v>
      </c>
      <c r="X37" s="2" t="s">
        <v>150</v>
      </c>
      <c r="Y37" s="71">
        <v>34438</v>
      </c>
      <c r="Z37" s="4" t="str">
        <f t="shared" ca="1" si="4"/>
        <v>28 Tahun 3 Bulan</v>
      </c>
      <c r="AA37" s="1"/>
      <c r="AB37" s="1"/>
      <c r="AC37" s="1" t="s">
        <v>4527</v>
      </c>
      <c r="AD37" s="1" t="s">
        <v>4544</v>
      </c>
      <c r="AE37" s="1"/>
      <c r="AF37" s="1" t="s">
        <v>146</v>
      </c>
      <c r="AG37" s="1" t="s">
        <v>146</v>
      </c>
      <c r="AH37" s="1" t="s">
        <v>146</v>
      </c>
      <c r="AI37" s="1">
        <v>16005285693</v>
      </c>
      <c r="AJ37" s="1" t="s">
        <v>2819</v>
      </c>
      <c r="AK37" s="286"/>
      <c r="AL37" s="1">
        <v>434853092</v>
      </c>
    </row>
    <row r="38" spans="1:38" s="97" customFormat="1" ht="14">
      <c r="A38" s="64">
        <f t="shared" si="2"/>
        <v>30</v>
      </c>
      <c r="B38" s="29" t="s">
        <v>282</v>
      </c>
      <c r="C38" s="1" t="s">
        <v>45</v>
      </c>
      <c r="D38" s="1" t="s">
        <v>45</v>
      </c>
      <c r="E38" s="1" t="s">
        <v>524</v>
      </c>
      <c r="F38" s="1" t="s">
        <v>525</v>
      </c>
      <c r="G38" s="1" t="s">
        <v>526</v>
      </c>
      <c r="H38" s="1" t="s">
        <v>527</v>
      </c>
      <c r="I38" s="2" t="s">
        <v>528</v>
      </c>
      <c r="J38" s="1">
        <v>1</v>
      </c>
      <c r="K38" s="1"/>
      <c r="L38" s="1">
        <v>1</v>
      </c>
      <c r="M38" s="1"/>
      <c r="N38" s="1"/>
      <c r="O38" s="1" t="s">
        <v>103</v>
      </c>
      <c r="P38" s="20">
        <v>43985</v>
      </c>
      <c r="Q38" s="4" t="str">
        <f t="shared" ca="1" si="3"/>
        <v>2 Tahun 2 Bulan2 Hari</v>
      </c>
      <c r="R38" s="1" t="s">
        <v>54</v>
      </c>
      <c r="S38" s="1"/>
      <c r="T38" s="1" t="s">
        <v>49</v>
      </c>
      <c r="U38" s="1" t="s">
        <v>66</v>
      </c>
      <c r="V38" s="1"/>
      <c r="W38" s="1" t="s">
        <v>71</v>
      </c>
      <c r="X38" s="2" t="s">
        <v>182</v>
      </c>
      <c r="Y38" s="71">
        <v>30289</v>
      </c>
      <c r="Z38" s="4" t="str">
        <f t="shared" ca="1" si="4"/>
        <v>39 Tahun 8 Bulan</v>
      </c>
      <c r="AA38" s="1"/>
      <c r="AB38" s="1"/>
      <c r="AC38" s="1" t="s">
        <v>4527</v>
      </c>
      <c r="AD38" s="1" t="s">
        <v>4564</v>
      </c>
      <c r="AE38" s="1"/>
      <c r="AF38" s="1"/>
      <c r="AG38" s="1"/>
      <c r="AH38" s="1"/>
      <c r="AI38" s="1"/>
      <c r="AJ38" s="1"/>
      <c r="AK38" s="286"/>
      <c r="AL38" s="1"/>
    </row>
    <row r="39" spans="1:38" s="97" customFormat="1" ht="14">
      <c r="A39" s="64">
        <f t="shared" si="2"/>
        <v>31</v>
      </c>
      <c r="B39" s="29" t="s">
        <v>282</v>
      </c>
      <c r="C39" s="1" t="s">
        <v>45</v>
      </c>
      <c r="D39" s="1" t="s">
        <v>45</v>
      </c>
      <c r="E39" s="1" t="s">
        <v>530</v>
      </c>
      <c r="F39" s="1"/>
      <c r="G39" s="551" t="s">
        <v>3660</v>
      </c>
      <c r="H39" s="1" t="s">
        <v>531</v>
      </c>
      <c r="I39" s="2" t="s">
        <v>532</v>
      </c>
      <c r="J39" s="1">
        <v>1</v>
      </c>
      <c r="K39" s="1"/>
      <c r="L39" s="1">
        <v>1</v>
      </c>
      <c r="M39" s="1"/>
      <c r="N39" s="1"/>
      <c r="O39" s="1" t="s">
        <v>86</v>
      </c>
      <c r="P39" s="20">
        <v>44256</v>
      </c>
      <c r="Q39" s="4" t="str">
        <f t="shared" ca="1" si="3"/>
        <v>1 Tahun 5 Bulan4 Hari</v>
      </c>
      <c r="R39" s="1" t="s">
        <v>54</v>
      </c>
      <c r="S39" s="1" t="s">
        <v>62</v>
      </c>
      <c r="T39" s="1" t="s">
        <v>73</v>
      </c>
      <c r="U39" s="1" t="s">
        <v>68</v>
      </c>
      <c r="V39" s="1" t="s">
        <v>68</v>
      </c>
      <c r="W39" s="1" t="s">
        <v>76</v>
      </c>
      <c r="X39" s="2" t="s">
        <v>2438</v>
      </c>
      <c r="Y39" s="71">
        <v>35263</v>
      </c>
      <c r="Z39" s="4" t="str">
        <f t="shared" ca="1" si="4"/>
        <v>26 Tahun 0 Bulan</v>
      </c>
      <c r="AA39" s="1"/>
      <c r="AB39" s="1"/>
      <c r="AC39" s="1" t="s">
        <v>4527</v>
      </c>
      <c r="AD39" s="1" t="s">
        <v>4539</v>
      </c>
      <c r="AE39" s="1"/>
      <c r="AF39" s="1"/>
      <c r="AG39" s="1"/>
      <c r="AH39" s="1"/>
      <c r="AI39" s="1"/>
      <c r="AJ39" s="1"/>
      <c r="AK39" s="286"/>
      <c r="AL39" s="1">
        <v>800747509</v>
      </c>
    </row>
    <row r="40" spans="1:38" s="97" customFormat="1" ht="14">
      <c r="A40" s="64">
        <f t="shared" si="2"/>
        <v>32</v>
      </c>
      <c r="B40" s="29" t="s">
        <v>282</v>
      </c>
      <c r="C40" s="1" t="s">
        <v>45</v>
      </c>
      <c r="D40" s="1" t="s">
        <v>444</v>
      </c>
      <c r="E40" s="1" t="s">
        <v>542</v>
      </c>
      <c r="F40" s="1"/>
      <c r="G40" s="1" t="s">
        <v>533</v>
      </c>
      <c r="H40" s="1" t="s">
        <v>534</v>
      </c>
      <c r="I40" s="2" t="s">
        <v>535</v>
      </c>
      <c r="J40" s="1">
        <v>1</v>
      </c>
      <c r="K40" s="1"/>
      <c r="L40" s="1">
        <v>1</v>
      </c>
      <c r="M40" s="1"/>
      <c r="N40" s="1"/>
      <c r="O40" s="1" t="s">
        <v>120</v>
      </c>
      <c r="P40" s="20">
        <v>44089</v>
      </c>
      <c r="Q40" s="4" t="str">
        <f t="shared" ca="1" si="3"/>
        <v>1 Tahun 10 Bulan21 Hari</v>
      </c>
      <c r="R40" s="1" t="s">
        <v>58</v>
      </c>
      <c r="S40" s="1" t="s">
        <v>134</v>
      </c>
      <c r="T40" s="1" t="s">
        <v>49</v>
      </c>
      <c r="U40" s="1" t="s">
        <v>50</v>
      </c>
      <c r="V40" s="1" t="s">
        <v>50</v>
      </c>
      <c r="W40" s="1" t="s">
        <v>51</v>
      </c>
      <c r="X40" s="2" t="s">
        <v>57</v>
      </c>
      <c r="Y40" s="71">
        <v>32703</v>
      </c>
      <c r="Z40" s="4" t="str">
        <f t="shared" ca="1" si="4"/>
        <v>33 Tahun 0 Bulan</v>
      </c>
      <c r="AA40" s="1"/>
      <c r="AB40" s="1"/>
      <c r="AC40" s="1" t="s">
        <v>4527</v>
      </c>
      <c r="AD40" s="1" t="s">
        <v>4546</v>
      </c>
      <c r="AE40" s="1"/>
      <c r="AF40" s="1"/>
      <c r="AG40" s="1"/>
      <c r="AH40" s="1"/>
      <c r="AI40" s="1"/>
      <c r="AJ40" s="1"/>
      <c r="AK40" s="286"/>
      <c r="AL40" s="1"/>
    </row>
    <row r="41" spans="1:38" s="97" customFormat="1" ht="14">
      <c r="A41" s="64">
        <f t="shared" si="2"/>
        <v>33</v>
      </c>
      <c r="B41" s="29" t="s">
        <v>282</v>
      </c>
      <c r="C41" s="1" t="s">
        <v>45</v>
      </c>
      <c r="D41" s="1" t="s">
        <v>444</v>
      </c>
      <c r="E41" s="1" t="s">
        <v>542</v>
      </c>
      <c r="F41" s="1"/>
      <c r="G41" s="1" t="s">
        <v>536</v>
      </c>
      <c r="H41" s="1" t="s">
        <v>537</v>
      </c>
      <c r="I41" s="2" t="s">
        <v>538</v>
      </c>
      <c r="J41" s="1">
        <v>1</v>
      </c>
      <c r="K41" s="1"/>
      <c r="L41" s="1">
        <v>1</v>
      </c>
      <c r="M41" s="1"/>
      <c r="N41" s="1"/>
      <c r="O41" s="1" t="s">
        <v>107</v>
      </c>
      <c r="P41" s="20">
        <v>44089</v>
      </c>
      <c r="Q41" s="4" t="str">
        <f t="shared" ca="1" si="3"/>
        <v>1 Tahun 10 Bulan21 Hari</v>
      </c>
      <c r="R41" s="1" t="s">
        <v>81</v>
      </c>
      <c r="S41" s="1"/>
      <c r="T41" s="1" t="s">
        <v>49</v>
      </c>
      <c r="U41" s="1" t="s">
        <v>50</v>
      </c>
      <c r="V41" s="1" t="s">
        <v>50</v>
      </c>
      <c r="W41" s="1" t="s">
        <v>76</v>
      </c>
      <c r="X41" s="2" t="s">
        <v>57</v>
      </c>
      <c r="Y41" s="71">
        <v>36243</v>
      </c>
      <c r="Z41" s="4" t="str">
        <f t="shared" ca="1" si="4"/>
        <v>23 Tahun 4 Bulan</v>
      </c>
      <c r="AA41" s="1"/>
      <c r="AB41" s="1"/>
      <c r="AC41" s="1" t="s">
        <v>4527</v>
      </c>
      <c r="AD41" s="1" t="s">
        <v>4538</v>
      </c>
      <c r="AE41" s="1"/>
      <c r="AF41" s="1"/>
      <c r="AG41" s="1"/>
      <c r="AH41" s="1"/>
      <c r="AI41" s="1"/>
      <c r="AJ41" s="1"/>
      <c r="AK41" s="286"/>
      <c r="AL41" s="1"/>
    </row>
    <row r="42" spans="1:38" s="97" customFormat="1" ht="14">
      <c r="A42" s="64">
        <f t="shared" si="2"/>
        <v>34</v>
      </c>
      <c r="B42" s="29" t="s">
        <v>282</v>
      </c>
      <c r="C42" s="1" t="s">
        <v>45</v>
      </c>
      <c r="D42" s="1" t="s">
        <v>473</v>
      </c>
      <c r="E42" s="1" t="s">
        <v>499</v>
      </c>
      <c r="F42" s="1"/>
      <c r="G42" s="1" t="s">
        <v>539</v>
      </c>
      <c r="H42" s="1" t="s">
        <v>540</v>
      </c>
      <c r="I42" s="2" t="s">
        <v>541</v>
      </c>
      <c r="J42" s="1">
        <v>1</v>
      </c>
      <c r="K42" s="1"/>
      <c r="L42" s="1">
        <v>1</v>
      </c>
      <c r="M42" s="1"/>
      <c r="N42" s="1"/>
      <c r="O42" s="1" t="s">
        <v>2412</v>
      </c>
      <c r="P42" s="20">
        <v>44093</v>
      </c>
      <c r="Q42" s="4" t="str">
        <f t="shared" ca="1" si="3"/>
        <v>1 Tahun 10 Bulan17 Hari</v>
      </c>
      <c r="R42" s="1" t="s">
        <v>54</v>
      </c>
      <c r="S42" s="1"/>
      <c r="T42" s="1" t="s">
        <v>63</v>
      </c>
      <c r="U42" s="1" t="s">
        <v>66</v>
      </c>
      <c r="V42" s="1" t="s">
        <v>93</v>
      </c>
      <c r="W42" s="1" t="s">
        <v>71</v>
      </c>
      <c r="X42" s="2" t="s">
        <v>2439</v>
      </c>
      <c r="Y42" s="71">
        <v>27305</v>
      </c>
      <c r="Z42" s="4" t="str">
        <f t="shared" ca="1" si="4"/>
        <v>47 Tahun 10 Bulan</v>
      </c>
      <c r="AA42" s="1"/>
      <c r="AB42" s="1"/>
      <c r="AC42" s="1" t="s">
        <v>4527</v>
      </c>
      <c r="AD42" s="1" t="s">
        <v>4563</v>
      </c>
      <c r="AE42" s="1"/>
      <c r="AF42" s="1"/>
      <c r="AG42" s="1"/>
      <c r="AH42" s="1"/>
      <c r="AI42" s="1"/>
      <c r="AJ42" s="1"/>
      <c r="AK42" s="286"/>
      <c r="AL42" s="1">
        <v>973396925</v>
      </c>
    </row>
    <row r="43" spans="1:38" s="97" customFormat="1" ht="14">
      <c r="A43" s="64">
        <f t="shared" si="2"/>
        <v>35</v>
      </c>
      <c r="B43" s="29" t="s">
        <v>282</v>
      </c>
      <c r="C43" s="1" t="s">
        <v>45</v>
      </c>
      <c r="D43" s="1" t="s">
        <v>45</v>
      </c>
      <c r="E43" s="1" t="s">
        <v>542</v>
      </c>
      <c r="F43" s="1"/>
      <c r="G43" s="1" t="s">
        <v>4514</v>
      </c>
      <c r="H43" s="1" t="s">
        <v>543</v>
      </c>
      <c r="I43" s="2" t="s">
        <v>544</v>
      </c>
      <c r="J43" s="1">
        <v>1</v>
      </c>
      <c r="K43" s="1"/>
      <c r="L43" s="1">
        <v>1</v>
      </c>
      <c r="M43" s="1"/>
      <c r="N43" s="1"/>
      <c r="O43" s="1" t="s">
        <v>103</v>
      </c>
      <c r="P43" s="20">
        <v>44215</v>
      </c>
      <c r="Q43" s="4" t="str">
        <f t="shared" ca="1" si="3"/>
        <v>1 Tahun 6 Bulan17 Hari</v>
      </c>
      <c r="R43" s="1" t="s">
        <v>54</v>
      </c>
      <c r="S43" s="1"/>
      <c r="T43" s="1" t="s">
        <v>49</v>
      </c>
      <c r="U43" s="1" t="s">
        <v>50</v>
      </c>
      <c r="V43" s="1" t="s">
        <v>2440</v>
      </c>
      <c r="W43" s="1" t="s">
        <v>76</v>
      </c>
      <c r="X43" s="2" t="s">
        <v>60</v>
      </c>
      <c r="Y43" s="71">
        <v>33778</v>
      </c>
      <c r="Z43" s="4" t="str">
        <f t="shared" ca="1" si="4"/>
        <v>30 Tahun 1 Bulan</v>
      </c>
      <c r="AA43" s="1"/>
      <c r="AB43" s="1"/>
      <c r="AC43" s="1" t="s">
        <v>4527</v>
      </c>
      <c r="AD43" s="1" t="s">
        <v>2820</v>
      </c>
      <c r="AE43" s="1"/>
      <c r="AF43" s="1"/>
      <c r="AG43" s="1"/>
      <c r="AH43" s="1"/>
      <c r="AI43" s="1"/>
      <c r="AJ43" s="552" t="s">
        <v>4174</v>
      </c>
      <c r="AK43" s="286"/>
      <c r="AL43" s="1"/>
    </row>
    <row r="44" spans="1:38" s="97" customFormat="1" ht="14">
      <c r="A44" s="64">
        <f t="shared" si="2"/>
        <v>36</v>
      </c>
      <c r="B44" s="29" t="s">
        <v>282</v>
      </c>
      <c r="C44" s="1" t="s">
        <v>45</v>
      </c>
      <c r="D44" s="1" t="s">
        <v>473</v>
      </c>
      <c r="E44" s="1" t="s">
        <v>478</v>
      </c>
      <c r="F44" s="1"/>
      <c r="G44" s="1" t="s">
        <v>4515</v>
      </c>
      <c r="H44" s="1" t="s">
        <v>545</v>
      </c>
      <c r="I44" s="2" t="s">
        <v>546</v>
      </c>
      <c r="J44" s="1">
        <v>1</v>
      </c>
      <c r="K44" s="1"/>
      <c r="L44" s="1">
        <v>1</v>
      </c>
      <c r="M44" s="1"/>
      <c r="N44" s="1"/>
      <c r="O44" s="1" t="s">
        <v>2412</v>
      </c>
      <c r="P44" s="20">
        <v>44263</v>
      </c>
      <c r="Q44" s="4" t="str">
        <f t="shared" ca="1" si="3"/>
        <v>1 Tahun 4 Bulan28 Hari</v>
      </c>
      <c r="R44" s="1" t="s">
        <v>54</v>
      </c>
      <c r="S44" s="1"/>
      <c r="T44" s="1" t="s">
        <v>73</v>
      </c>
      <c r="U44" s="1" t="s">
        <v>68</v>
      </c>
      <c r="V44" s="1" t="s">
        <v>140</v>
      </c>
      <c r="W44" s="1" t="s">
        <v>76</v>
      </c>
      <c r="X44" s="2" t="s">
        <v>258</v>
      </c>
      <c r="Y44" s="71">
        <v>35464</v>
      </c>
      <c r="Z44" s="4" t="str">
        <f t="shared" ca="1" si="4"/>
        <v>25 Tahun 6 Bulan</v>
      </c>
      <c r="AA44" s="1"/>
      <c r="AB44" s="1"/>
      <c r="AC44" s="1" t="s">
        <v>4527</v>
      </c>
      <c r="AD44" s="1" t="s">
        <v>2821</v>
      </c>
      <c r="AE44" s="1"/>
      <c r="AF44" s="1"/>
      <c r="AG44" s="1"/>
      <c r="AH44" s="1" t="s">
        <v>68</v>
      </c>
      <c r="AI44" s="1"/>
      <c r="AJ44" s="553" t="s">
        <v>4225</v>
      </c>
      <c r="AK44" s="286"/>
      <c r="AL44" s="1"/>
    </row>
    <row r="45" spans="1:38" s="97" customFormat="1" ht="14">
      <c r="A45" s="64">
        <f t="shared" si="2"/>
        <v>37</v>
      </c>
      <c r="B45" s="29" t="s">
        <v>282</v>
      </c>
      <c r="C45" s="1" t="s">
        <v>45</v>
      </c>
      <c r="D45" s="1" t="s">
        <v>444</v>
      </c>
      <c r="E45" s="1" t="s">
        <v>444</v>
      </c>
      <c r="F45" s="1"/>
      <c r="G45" s="1" t="s">
        <v>4516</v>
      </c>
      <c r="H45" s="1" t="s">
        <v>547</v>
      </c>
      <c r="I45" s="2" t="s">
        <v>548</v>
      </c>
      <c r="J45" s="1">
        <v>1</v>
      </c>
      <c r="K45" s="1"/>
      <c r="L45" s="1">
        <v>1</v>
      </c>
      <c r="M45" s="1"/>
      <c r="N45" s="1"/>
      <c r="O45" s="1" t="s">
        <v>103</v>
      </c>
      <c r="P45" s="20">
        <v>44263</v>
      </c>
      <c r="Q45" s="4" t="str">
        <f t="shared" ca="1" si="3"/>
        <v>1 Tahun 4 Bulan28 Hari</v>
      </c>
      <c r="R45" s="1" t="s">
        <v>58</v>
      </c>
      <c r="S45" s="1" t="s">
        <v>220</v>
      </c>
      <c r="T45" s="1" t="s">
        <v>49</v>
      </c>
      <c r="U45" s="1" t="s">
        <v>126</v>
      </c>
      <c r="V45" s="1" t="s">
        <v>166</v>
      </c>
      <c r="W45" s="1" t="s">
        <v>76</v>
      </c>
      <c r="X45" s="2" t="s">
        <v>2441</v>
      </c>
      <c r="Y45" s="71">
        <v>37263</v>
      </c>
      <c r="Z45" s="4" t="str">
        <f t="shared" ca="1" si="4"/>
        <v>20 Tahun 6 Bulan</v>
      </c>
      <c r="AA45" s="1"/>
      <c r="AB45" s="1"/>
      <c r="AC45" s="1" t="s">
        <v>4527</v>
      </c>
      <c r="AD45" s="1" t="s">
        <v>2822</v>
      </c>
      <c r="AE45" s="1"/>
      <c r="AF45" s="1" t="s">
        <v>57</v>
      </c>
      <c r="AG45" s="1"/>
      <c r="AH45" s="1"/>
      <c r="AI45" s="1"/>
      <c r="AJ45" s="553" t="s">
        <v>4226</v>
      </c>
      <c r="AK45" s="286"/>
      <c r="AL45" s="1"/>
    </row>
    <row r="46" spans="1:38" ht="14.5">
      <c r="A46" s="64">
        <f t="shared" ref="A46:A60" si="5">ROW()-8</f>
        <v>38</v>
      </c>
      <c r="B46" s="29" t="s">
        <v>282</v>
      </c>
      <c r="C46" s="1" t="s">
        <v>45</v>
      </c>
      <c r="D46" s="1" t="s">
        <v>45</v>
      </c>
      <c r="E46" s="1" t="s">
        <v>456</v>
      </c>
      <c r="F46" s="21" t="s">
        <v>7059</v>
      </c>
      <c r="H46" s="55"/>
      <c r="I46" s="2" t="s">
        <v>7058</v>
      </c>
      <c r="J46" s="1">
        <v>1</v>
      </c>
      <c r="K46" s="1"/>
      <c r="L46" s="1">
        <v>1</v>
      </c>
      <c r="M46" s="1"/>
      <c r="N46" s="1"/>
      <c r="O46" s="20"/>
      <c r="P46" s="37">
        <v>44075</v>
      </c>
      <c r="Q46" s="34" t="str">
        <f t="shared" ref="Q46" ca="1" si="6">DATEDIF(P46,NOW(),"Y")&amp;" Tahun "&amp;DATEDIF(P46,NOW(),"YM")&amp;" Bulan"&amp;DATEDIF(P46,NOW(),"MD")&amp;" Hari"</f>
        <v>1 Tahun 11 Bulan4 Hari</v>
      </c>
      <c r="R46" s="27"/>
      <c r="S46" s="21"/>
      <c r="T46" s="21"/>
      <c r="U46" s="50"/>
      <c r="V46" s="50"/>
      <c r="W46" s="21"/>
      <c r="X46" s="263" t="s">
        <v>57</v>
      </c>
      <c r="Y46" s="61">
        <v>36056</v>
      </c>
      <c r="Z46" s="34" t="str">
        <f t="shared" ref="Z46" ca="1" si="7">DATEDIF(Y46,NOW(),"Y")&amp;" Tahun "&amp;DATEDIF(Y46,NOW(),"YM")&amp;" Bulan"</f>
        <v>23 Tahun 10 Bulan</v>
      </c>
      <c r="AA46" s="27"/>
      <c r="AB46" s="21"/>
      <c r="AC46" s="179" t="s">
        <v>4527</v>
      </c>
      <c r="AD46" s="21"/>
      <c r="AE46" s="21"/>
      <c r="AF46" s="21"/>
      <c r="AG46" s="21"/>
      <c r="AH46" s="21"/>
      <c r="AI46" s="21"/>
      <c r="AJ46" s="21"/>
      <c r="AK46" s="25"/>
      <c r="AL46" s="681"/>
    </row>
    <row r="47" spans="1:38" s="97" customFormat="1" ht="14">
      <c r="A47" s="64">
        <f t="shared" si="5"/>
        <v>39</v>
      </c>
      <c r="B47" s="29" t="s">
        <v>282</v>
      </c>
      <c r="C47" s="1" t="s">
        <v>45</v>
      </c>
      <c r="D47" s="1" t="s">
        <v>473</v>
      </c>
      <c r="E47" s="1" t="s">
        <v>478</v>
      </c>
      <c r="F47" s="1" t="s">
        <v>549</v>
      </c>
      <c r="G47" s="1" t="s">
        <v>550</v>
      </c>
      <c r="H47" s="1" t="s">
        <v>551</v>
      </c>
      <c r="I47" s="2" t="s">
        <v>552</v>
      </c>
      <c r="J47" s="1">
        <v>1</v>
      </c>
      <c r="K47" s="1"/>
      <c r="L47" s="1">
        <v>1</v>
      </c>
      <c r="M47" s="1"/>
      <c r="N47" s="1"/>
      <c r="O47" s="1" t="s">
        <v>86</v>
      </c>
      <c r="P47" s="20">
        <v>44287</v>
      </c>
      <c r="Q47" s="4" t="str">
        <f t="shared" ref="Q47:Q56" ca="1" si="8">DATEDIF(P47,NOW(),"Y")&amp;" Tahun "&amp;DATEDIF(P47,NOW(),"YM")&amp;" Bulan"&amp;DATEDIF(P47,NOW(),"MD")&amp;" Hari"</f>
        <v>1 Tahun 4 Bulan4 Hari</v>
      </c>
      <c r="R47" s="1" t="s">
        <v>81</v>
      </c>
      <c r="S47" s="1" t="s">
        <v>146</v>
      </c>
      <c r="T47" s="1" t="s">
        <v>73</v>
      </c>
      <c r="U47" s="1" t="s">
        <v>74</v>
      </c>
      <c r="V47" s="1" t="s">
        <v>142</v>
      </c>
      <c r="W47" s="1" t="s">
        <v>76</v>
      </c>
      <c r="X47" s="2" t="s">
        <v>143</v>
      </c>
      <c r="Y47" s="71">
        <v>31888</v>
      </c>
      <c r="Z47" s="4" t="str">
        <f t="shared" ref="Z47:Z50" ca="1" si="9">DATEDIF(Y47,NOW(),"Y")&amp;" Tahun "&amp;DATEDIF(Y47,NOW(),"YM")&amp;" Bulan"</f>
        <v>35 Tahun 3 Bulan</v>
      </c>
      <c r="AA47" s="1"/>
      <c r="AB47" s="1"/>
      <c r="AC47" s="1" t="s">
        <v>4527</v>
      </c>
      <c r="AD47" s="1" t="s">
        <v>2823</v>
      </c>
      <c r="AE47" s="1"/>
      <c r="AF47" s="1" t="s">
        <v>2447</v>
      </c>
      <c r="AG47" s="1" t="s">
        <v>74</v>
      </c>
      <c r="AH47" s="1" t="s">
        <v>146</v>
      </c>
      <c r="AI47" s="1"/>
      <c r="AJ47" s="1" t="s">
        <v>2824</v>
      </c>
      <c r="AK47" s="286"/>
      <c r="AL47" s="1">
        <v>434853604</v>
      </c>
    </row>
    <row r="48" spans="1:38" s="562" customFormat="1" ht="14">
      <c r="A48" s="64">
        <f t="shared" si="5"/>
        <v>40</v>
      </c>
      <c r="B48" s="29" t="s">
        <v>282</v>
      </c>
      <c r="C48" s="7" t="s">
        <v>45</v>
      </c>
      <c r="D48" s="1" t="s">
        <v>473</v>
      </c>
      <c r="E48" s="1" t="s">
        <v>478</v>
      </c>
      <c r="F48" s="554" t="s">
        <v>726</v>
      </c>
      <c r="G48" s="555" t="s">
        <v>727</v>
      </c>
      <c r="H48" s="555" t="s">
        <v>728</v>
      </c>
      <c r="I48" s="556" t="s">
        <v>729</v>
      </c>
      <c r="J48" s="554">
        <v>1</v>
      </c>
      <c r="K48" s="554"/>
      <c r="L48" s="1">
        <v>1</v>
      </c>
      <c r="M48" s="1"/>
      <c r="N48" s="1"/>
      <c r="O48" s="1" t="s">
        <v>2412</v>
      </c>
      <c r="P48" s="557">
        <v>42501</v>
      </c>
      <c r="Q48" s="4" t="str">
        <f t="shared" ca="1" si="8"/>
        <v>6 Tahun 2 Bulan25 Hari</v>
      </c>
      <c r="R48" s="1" t="s">
        <v>54</v>
      </c>
      <c r="S48" s="1"/>
      <c r="T48" s="1" t="s">
        <v>73</v>
      </c>
      <c r="U48" s="1" t="s">
        <v>50</v>
      </c>
      <c r="V48" s="558" t="s">
        <v>50</v>
      </c>
      <c r="W48" s="82" t="s">
        <v>56</v>
      </c>
      <c r="X48" s="559" t="s">
        <v>2462</v>
      </c>
      <c r="Y48" s="560">
        <v>26064</v>
      </c>
      <c r="Z48" s="4" t="str">
        <f t="shared" ca="1" si="9"/>
        <v>51 Tahun 2 Bulan</v>
      </c>
      <c r="AA48" s="1"/>
      <c r="AB48" s="81"/>
      <c r="AC48" s="1" t="s">
        <v>4527</v>
      </c>
      <c r="AD48" s="65" t="s">
        <v>2862</v>
      </c>
      <c r="AE48" s="1"/>
      <c r="AF48" s="1"/>
      <c r="AG48" s="1"/>
      <c r="AH48" s="1"/>
      <c r="AI48" s="65"/>
      <c r="AJ48" s="561"/>
      <c r="AK48" s="561"/>
      <c r="AL48" s="1"/>
    </row>
    <row r="49" spans="1:38" s="97" customFormat="1" ht="14">
      <c r="A49" s="64">
        <f t="shared" si="5"/>
        <v>41</v>
      </c>
      <c r="B49" s="29" t="s">
        <v>282</v>
      </c>
      <c r="C49" s="1" t="s">
        <v>45</v>
      </c>
      <c r="D49" s="1" t="s">
        <v>744</v>
      </c>
      <c r="E49" s="1" t="s">
        <v>744</v>
      </c>
      <c r="F49" s="1" t="s">
        <v>745</v>
      </c>
      <c r="G49" s="1" t="s">
        <v>746</v>
      </c>
      <c r="H49" s="1" t="s">
        <v>747</v>
      </c>
      <c r="I49" s="2" t="s">
        <v>3799</v>
      </c>
      <c r="J49" s="1"/>
      <c r="K49" s="1">
        <v>1</v>
      </c>
      <c r="L49" s="1">
        <v>1</v>
      </c>
      <c r="M49" s="1"/>
      <c r="N49" s="1"/>
      <c r="O49" s="1" t="s">
        <v>6345</v>
      </c>
      <c r="P49" s="20">
        <v>40863</v>
      </c>
      <c r="Q49" s="4" t="str">
        <f t="shared" ca="1" si="8"/>
        <v>10 Tahun 8 Bulan20 Hari</v>
      </c>
      <c r="R49" s="1" t="s">
        <v>52</v>
      </c>
      <c r="S49" s="1"/>
      <c r="T49" s="1" t="s">
        <v>49</v>
      </c>
      <c r="U49" s="1" t="s">
        <v>50</v>
      </c>
      <c r="V49" s="1" t="s">
        <v>50</v>
      </c>
      <c r="W49" s="1" t="s">
        <v>76</v>
      </c>
      <c r="X49" s="2" t="s">
        <v>225</v>
      </c>
      <c r="Y49" s="71">
        <v>27576</v>
      </c>
      <c r="Z49" s="4" t="str">
        <f t="shared" ca="1" si="9"/>
        <v>47 Tahun 1 Bulan</v>
      </c>
      <c r="AA49" s="1"/>
      <c r="AB49" s="1"/>
      <c r="AC49" s="1" t="s">
        <v>4527</v>
      </c>
      <c r="AD49" s="1" t="s">
        <v>3800</v>
      </c>
      <c r="AE49" s="1"/>
      <c r="AF49" s="1"/>
      <c r="AG49" s="1"/>
      <c r="AH49" s="1" t="s">
        <v>50</v>
      </c>
      <c r="AI49" s="1"/>
      <c r="AJ49" s="1"/>
      <c r="AK49" s="286"/>
      <c r="AL49" s="1">
        <v>356967381</v>
      </c>
    </row>
    <row r="50" spans="1:38" s="97" customFormat="1" ht="14">
      <c r="A50" s="64">
        <f t="shared" si="5"/>
        <v>42</v>
      </c>
      <c r="B50" s="383" t="s">
        <v>282</v>
      </c>
      <c r="C50" s="7" t="s">
        <v>45</v>
      </c>
      <c r="D50" s="7" t="s">
        <v>45</v>
      </c>
      <c r="E50" s="7" t="s">
        <v>499</v>
      </c>
      <c r="F50" s="7"/>
      <c r="G50" s="7" t="s">
        <v>3871</v>
      </c>
      <c r="H50" s="76" t="s">
        <v>4481</v>
      </c>
      <c r="I50" s="8" t="s">
        <v>3680</v>
      </c>
      <c r="J50" s="7">
        <v>1</v>
      </c>
      <c r="K50" s="7"/>
      <c r="L50" s="7">
        <v>1</v>
      </c>
      <c r="M50" s="7"/>
      <c r="N50" s="7"/>
      <c r="O50" s="7" t="s">
        <v>2412</v>
      </c>
      <c r="P50" s="30">
        <v>44379</v>
      </c>
      <c r="Q50" s="4" t="str">
        <f t="shared" ca="1" si="8"/>
        <v>1 Tahun 1 Bulan3 Hari</v>
      </c>
      <c r="R50" s="1" t="s">
        <v>81</v>
      </c>
      <c r="S50" s="7"/>
      <c r="T50" s="1" t="s">
        <v>63</v>
      </c>
      <c r="U50" s="1" t="s">
        <v>74</v>
      </c>
      <c r="V50" s="1" t="s">
        <v>75</v>
      </c>
      <c r="W50" s="1" t="s">
        <v>76</v>
      </c>
      <c r="X50" s="8" t="s">
        <v>57</v>
      </c>
      <c r="Y50" s="77">
        <v>35544</v>
      </c>
      <c r="Z50" s="563" t="str">
        <f t="shared" ca="1" si="9"/>
        <v>25 Tahun 3 Bulan</v>
      </c>
      <c r="AA50" s="8"/>
      <c r="AB50" s="8"/>
      <c r="AC50" s="1" t="s">
        <v>4527</v>
      </c>
      <c r="AD50" s="7" t="s">
        <v>3681</v>
      </c>
      <c r="AE50" s="7"/>
      <c r="AF50" s="7" t="s">
        <v>57</v>
      </c>
      <c r="AG50" s="7" t="s">
        <v>74</v>
      </c>
      <c r="AH50" s="7"/>
      <c r="AI50" s="7"/>
      <c r="AJ50" s="7"/>
      <c r="AK50" s="287"/>
      <c r="AL50" s="1"/>
    </row>
    <row r="51" spans="1:38" s="97" customFormat="1" ht="14">
      <c r="A51" s="64">
        <f t="shared" si="5"/>
        <v>43</v>
      </c>
      <c r="B51" s="383" t="s">
        <v>282</v>
      </c>
      <c r="C51" s="7" t="s">
        <v>45</v>
      </c>
      <c r="D51" s="7" t="s">
        <v>45</v>
      </c>
      <c r="E51" s="7" t="s">
        <v>444</v>
      </c>
      <c r="F51" s="7"/>
      <c r="G51" s="7" t="s">
        <v>4049</v>
      </c>
      <c r="H51" s="7" t="s">
        <v>3298</v>
      </c>
      <c r="I51" s="8" t="s">
        <v>3308</v>
      </c>
      <c r="J51" s="7">
        <v>1</v>
      </c>
      <c r="K51" s="7"/>
      <c r="L51" s="7">
        <v>1</v>
      </c>
      <c r="M51" s="7"/>
      <c r="N51" s="7"/>
      <c r="O51" s="7" t="s">
        <v>103</v>
      </c>
      <c r="P51" s="30">
        <v>44403</v>
      </c>
      <c r="Q51" s="4" t="str">
        <f t="shared" ca="1" si="8"/>
        <v>1 Tahun 0 Bulan10 Hari</v>
      </c>
      <c r="R51" s="1" t="s">
        <v>54</v>
      </c>
      <c r="S51" s="7" t="s">
        <v>62</v>
      </c>
      <c r="T51" s="1" t="s">
        <v>73</v>
      </c>
      <c r="U51" s="1" t="s">
        <v>64</v>
      </c>
      <c r="V51" s="7" t="s">
        <v>82</v>
      </c>
      <c r="W51" s="7" t="s">
        <v>51</v>
      </c>
      <c r="X51" s="8" t="s">
        <v>2458</v>
      </c>
      <c r="Y51" s="77">
        <v>33853</v>
      </c>
      <c r="Z51" s="4" t="s">
        <v>3889</v>
      </c>
      <c r="AA51" s="8"/>
      <c r="AB51" s="7"/>
      <c r="AC51" s="1" t="s">
        <v>4527</v>
      </c>
      <c r="AD51" s="7" t="s">
        <v>3899</v>
      </c>
      <c r="AE51" s="7"/>
      <c r="AF51" s="7" t="s">
        <v>57</v>
      </c>
      <c r="AG51" s="7"/>
      <c r="AH51" s="7"/>
      <c r="AI51" s="7"/>
      <c r="AJ51" s="7"/>
      <c r="AK51" s="287"/>
      <c r="AL51" s="7"/>
    </row>
    <row r="52" spans="1:38" s="97" customFormat="1" ht="14">
      <c r="A52" s="64">
        <f t="shared" si="5"/>
        <v>44</v>
      </c>
      <c r="B52" s="383" t="s">
        <v>282</v>
      </c>
      <c r="C52" s="7" t="s">
        <v>45</v>
      </c>
      <c r="D52" s="7" t="s">
        <v>45</v>
      </c>
      <c r="E52" s="7" t="s">
        <v>444</v>
      </c>
      <c r="F52" s="7"/>
      <c r="G52" s="7" t="s">
        <v>4050</v>
      </c>
      <c r="H52" s="7" t="s">
        <v>3299</v>
      </c>
      <c r="I52" s="8" t="s">
        <v>3309</v>
      </c>
      <c r="J52" s="7">
        <v>1</v>
      </c>
      <c r="K52" s="7"/>
      <c r="L52" s="7">
        <v>1</v>
      </c>
      <c r="M52" s="7"/>
      <c r="N52" s="7"/>
      <c r="O52" s="7" t="s">
        <v>103</v>
      </c>
      <c r="P52" s="30">
        <v>44403</v>
      </c>
      <c r="Q52" s="4" t="str">
        <f t="shared" ca="1" si="8"/>
        <v>1 Tahun 0 Bulan10 Hari</v>
      </c>
      <c r="R52" s="1" t="s">
        <v>54</v>
      </c>
      <c r="S52" s="7"/>
      <c r="T52" s="1" t="s">
        <v>73</v>
      </c>
      <c r="U52" s="1" t="s">
        <v>68</v>
      </c>
      <c r="V52" s="7" t="s">
        <v>2579</v>
      </c>
      <c r="W52" s="7" t="s">
        <v>88</v>
      </c>
      <c r="X52" s="8" t="s">
        <v>3313</v>
      </c>
      <c r="Y52" s="77">
        <v>34151</v>
      </c>
      <c r="Z52" s="4" t="s">
        <v>3890</v>
      </c>
      <c r="AA52" s="8"/>
      <c r="AB52" s="7"/>
      <c r="AC52" s="1" t="s">
        <v>4527</v>
      </c>
      <c r="AD52" s="7" t="s">
        <v>3898</v>
      </c>
      <c r="AE52" s="7"/>
      <c r="AF52" s="7"/>
      <c r="AG52" s="7"/>
      <c r="AH52" s="7" t="s">
        <v>68</v>
      </c>
      <c r="AI52" s="7"/>
      <c r="AJ52" s="7"/>
      <c r="AK52" s="287"/>
      <c r="AL52" s="7"/>
    </row>
    <row r="53" spans="1:38" s="97" customFormat="1" ht="14.5">
      <c r="A53" s="64">
        <f t="shared" si="5"/>
        <v>45</v>
      </c>
      <c r="B53" s="383" t="s">
        <v>282</v>
      </c>
      <c r="C53" s="7" t="s">
        <v>45</v>
      </c>
      <c r="D53" s="7" t="s">
        <v>45</v>
      </c>
      <c r="E53" s="7" t="s">
        <v>553</v>
      </c>
      <c r="F53" s="7"/>
      <c r="G53" s="160" t="s">
        <v>4052</v>
      </c>
      <c r="H53" s="7" t="s">
        <v>3301</v>
      </c>
      <c r="I53" s="8" t="s">
        <v>3311</v>
      </c>
      <c r="J53" s="7">
        <v>1</v>
      </c>
      <c r="K53" s="7"/>
      <c r="L53" s="7">
        <v>1</v>
      </c>
      <c r="M53" s="7"/>
      <c r="N53" s="7"/>
      <c r="O53" s="7" t="s">
        <v>103</v>
      </c>
      <c r="P53" s="30">
        <v>44403</v>
      </c>
      <c r="Q53" s="4" t="str">
        <f t="shared" ca="1" si="8"/>
        <v>1 Tahun 0 Bulan10 Hari</v>
      </c>
      <c r="R53" s="1" t="s">
        <v>54</v>
      </c>
      <c r="S53" s="7" t="s">
        <v>62</v>
      </c>
      <c r="T53" s="1" t="s">
        <v>73</v>
      </c>
      <c r="U53" s="1" t="s">
        <v>68</v>
      </c>
      <c r="V53" s="7" t="s">
        <v>229</v>
      </c>
      <c r="W53" s="7" t="s">
        <v>88</v>
      </c>
      <c r="X53" s="8" t="s">
        <v>2500</v>
      </c>
      <c r="Y53" s="77">
        <v>34512</v>
      </c>
      <c r="Z53" s="4" t="s">
        <v>3892</v>
      </c>
      <c r="AA53" s="8"/>
      <c r="AB53" s="7"/>
      <c r="AC53" s="1" t="s">
        <v>4527</v>
      </c>
      <c r="AD53" s="7" t="s">
        <v>3900</v>
      </c>
      <c r="AE53" s="7"/>
      <c r="AF53" s="7"/>
      <c r="AG53" s="7"/>
      <c r="AH53" s="7" t="s">
        <v>68</v>
      </c>
      <c r="AI53" s="7"/>
      <c r="AJ53" s="7"/>
      <c r="AK53" s="287"/>
      <c r="AL53" s="7"/>
    </row>
    <row r="54" spans="1:38" s="97" customFormat="1" ht="14">
      <c r="A54" s="64">
        <f t="shared" si="5"/>
        <v>46</v>
      </c>
      <c r="B54" s="29" t="s">
        <v>282</v>
      </c>
      <c r="C54" s="1" t="s">
        <v>45</v>
      </c>
      <c r="D54" s="1" t="s">
        <v>45</v>
      </c>
      <c r="E54" s="1" t="s">
        <v>236</v>
      </c>
      <c r="F54" s="1" t="s">
        <v>972</v>
      </c>
      <c r="G54" s="1" t="s">
        <v>973</v>
      </c>
      <c r="H54" s="1" t="s">
        <v>974</v>
      </c>
      <c r="I54" s="2" t="s">
        <v>975</v>
      </c>
      <c r="J54" s="1"/>
      <c r="K54" s="1">
        <v>1</v>
      </c>
      <c r="L54" s="1">
        <v>1</v>
      </c>
      <c r="M54" s="1"/>
      <c r="N54" s="1"/>
      <c r="O54" s="1" t="s">
        <v>107</v>
      </c>
      <c r="P54" s="20">
        <v>44025</v>
      </c>
      <c r="Q54" s="4" t="str">
        <f t="shared" ca="1" si="8"/>
        <v>2 Tahun 0 Bulan23 Hari</v>
      </c>
      <c r="R54" s="1" t="s">
        <v>157</v>
      </c>
      <c r="S54" s="1" t="s">
        <v>2507</v>
      </c>
      <c r="T54" s="1" t="s">
        <v>49</v>
      </c>
      <c r="U54" s="1" t="s">
        <v>50</v>
      </c>
      <c r="V54" s="1" t="s">
        <v>50</v>
      </c>
      <c r="W54" s="1" t="s">
        <v>215</v>
      </c>
      <c r="X54" s="2" t="s">
        <v>2478</v>
      </c>
      <c r="Y54" s="71">
        <v>33678</v>
      </c>
      <c r="Z54" s="4" t="str">
        <f ca="1">DATEDIF(Y54,NOW(),"Y")&amp;" Tahun "&amp;DATEDIF(Y54,NOW(),"YM")&amp;" Bulan"</f>
        <v>30 Tahun 4 Bulan</v>
      </c>
      <c r="AA54" s="1"/>
      <c r="AB54" s="1"/>
      <c r="AC54" s="1" t="s">
        <v>4527</v>
      </c>
      <c r="AD54" s="1" t="s">
        <v>4559</v>
      </c>
      <c r="AE54" s="1"/>
      <c r="AF54" s="1"/>
      <c r="AG54" s="1"/>
      <c r="AH54" s="1"/>
      <c r="AI54" s="1">
        <v>19025679457</v>
      </c>
      <c r="AJ54" s="1"/>
      <c r="AK54" s="286"/>
      <c r="AL54" s="1">
        <v>376733177</v>
      </c>
    </row>
    <row r="55" spans="1:38" s="97" customFormat="1" ht="14">
      <c r="A55" s="64">
        <f t="shared" si="5"/>
        <v>47</v>
      </c>
      <c r="B55" s="1" t="s">
        <v>282</v>
      </c>
      <c r="C55" s="1" t="s">
        <v>45</v>
      </c>
      <c r="D55" s="1" t="s">
        <v>473</v>
      </c>
      <c r="E55" s="1" t="s">
        <v>478</v>
      </c>
      <c r="F55" s="1" t="s">
        <v>500</v>
      </c>
      <c r="G55" s="1" t="s">
        <v>501</v>
      </c>
      <c r="H55" s="1" t="s">
        <v>502</v>
      </c>
      <c r="I55" s="2" t="s">
        <v>503</v>
      </c>
      <c r="J55" s="1">
        <v>1</v>
      </c>
      <c r="K55" s="1"/>
      <c r="L55" s="1">
        <v>1</v>
      </c>
      <c r="M55" s="1"/>
      <c r="N55" s="1"/>
      <c r="O55" s="1" t="s">
        <v>90</v>
      </c>
      <c r="P55" s="20">
        <v>44466</v>
      </c>
      <c r="Q55" s="4" t="str">
        <f t="shared" ca="1" si="8"/>
        <v>0 Tahun 10 Bulan9 Hari</v>
      </c>
      <c r="R55" s="1" t="s">
        <v>54</v>
      </c>
      <c r="S55" s="1" t="s">
        <v>62</v>
      </c>
      <c r="T55" s="1" t="s">
        <v>63</v>
      </c>
      <c r="U55" s="1" t="s">
        <v>68</v>
      </c>
      <c r="V55" s="1" t="s">
        <v>68</v>
      </c>
      <c r="W55" s="1" t="s">
        <v>76</v>
      </c>
      <c r="X55" s="2" t="s">
        <v>2435</v>
      </c>
      <c r="Y55" s="71">
        <v>34754</v>
      </c>
      <c r="Z55" s="4" t="str">
        <f ca="1">DATEDIF(Y55,NOW(),"Y")&amp;" Tahun "&amp;DATEDIF(Y55,NOW(),"YM")&amp;" Bulan"</f>
        <v>27 Tahun 5 Bulan</v>
      </c>
      <c r="AA55" s="1"/>
      <c r="AB55" s="1"/>
      <c r="AC55" s="1" t="s">
        <v>4527</v>
      </c>
      <c r="AD55" s="1" t="s">
        <v>4560</v>
      </c>
      <c r="AE55" s="1"/>
      <c r="AF55" s="1" t="s">
        <v>146</v>
      </c>
      <c r="AG55" s="1" t="s">
        <v>146</v>
      </c>
      <c r="AH55" s="1" t="s">
        <v>146</v>
      </c>
      <c r="AI55" s="1">
        <v>18076039124</v>
      </c>
      <c r="AJ55" s="1" t="s">
        <v>2812</v>
      </c>
      <c r="AK55" s="286"/>
      <c r="AL55" s="1">
        <v>741072427</v>
      </c>
    </row>
    <row r="56" spans="1:38" s="97" customFormat="1" ht="14.5">
      <c r="A56" s="64">
        <f t="shared" si="5"/>
        <v>48</v>
      </c>
      <c r="B56" s="7" t="s">
        <v>282</v>
      </c>
      <c r="C56" s="7" t="s">
        <v>45</v>
      </c>
      <c r="D56" s="7" t="s">
        <v>45</v>
      </c>
      <c r="E56" s="7" t="s">
        <v>236</v>
      </c>
      <c r="F56" s="7"/>
      <c r="G56" s="146"/>
      <c r="H56" s="76" t="s">
        <v>5055</v>
      </c>
      <c r="I56" s="8" t="s">
        <v>5058</v>
      </c>
      <c r="J56" s="7"/>
      <c r="K56" s="7">
        <v>1</v>
      </c>
      <c r="L56" s="1">
        <v>1</v>
      </c>
      <c r="M56" s="1"/>
      <c r="N56" s="1"/>
      <c r="O56" s="1" t="s">
        <v>103</v>
      </c>
      <c r="P56" s="30">
        <v>44517</v>
      </c>
      <c r="Q56" s="4" t="str">
        <f t="shared" ca="1" si="8"/>
        <v>0 Tahun 8 Bulan19 Hari</v>
      </c>
      <c r="R56" s="1" t="s">
        <v>54</v>
      </c>
      <c r="S56" s="7"/>
      <c r="T56" s="1" t="s">
        <v>49</v>
      </c>
      <c r="U56" s="1" t="s">
        <v>50</v>
      </c>
      <c r="V56" s="7" t="s">
        <v>50</v>
      </c>
      <c r="W56" s="7" t="s">
        <v>76</v>
      </c>
      <c r="X56" s="84" t="s">
        <v>57</v>
      </c>
      <c r="Y56" s="77">
        <v>37634</v>
      </c>
      <c r="Z56" s="4" t="str">
        <f ca="1">DATEDIF(Y56,NOW(),"Y")&amp;" Tahun "&amp;DATEDIF(Y56,NOW(),"YM")&amp;" Bulan"</f>
        <v>19 Tahun 6 Bulan</v>
      </c>
      <c r="AA56" s="7"/>
      <c r="AB56" s="7"/>
      <c r="AC56" s="1" t="s">
        <v>4527</v>
      </c>
      <c r="AD56" s="7" t="s">
        <v>5056</v>
      </c>
      <c r="AE56" s="7"/>
      <c r="AF56" s="7" t="s">
        <v>57</v>
      </c>
      <c r="AG56" s="7" t="s">
        <v>74</v>
      </c>
      <c r="AH56" s="7" t="s">
        <v>52</v>
      </c>
      <c r="AI56" s="7"/>
      <c r="AJ56" s="7"/>
      <c r="AK56" s="287"/>
      <c r="AL56" s="7"/>
    </row>
    <row r="57" spans="1:38" s="97" customFormat="1" ht="14">
      <c r="A57" s="64">
        <f t="shared" si="5"/>
        <v>49</v>
      </c>
      <c r="B57" s="7" t="s">
        <v>282</v>
      </c>
      <c r="C57" s="7" t="s">
        <v>45</v>
      </c>
      <c r="D57" s="7" t="s">
        <v>444</v>
      </c>
      <c r="E57" s="1" t="s">
        <v>6575</v>
      </c>
      <c r="F57" s="1"/>
      <c r="G57" s="1"/>
      <c r="H57" s="76" t="s">
        <v>6576</v>
      </c>
      <c r="I57" s="2" t="s">
        <v>6577</v>
      </c>
      <c r="J57" s="1">
        <v>1</v>
      </c>
      <c r="K57" s="1"/>
      <c r="L57" s="1">
        <v>1</v>
      </c>
      <c r="M57" s="1"/>
      <c r="N57" s="72"/>
      <c r="O57" s="1" t="s">
        <v>103</v>
      </c>
      <c r="P57" s="303">
        <v>44595</v>
      </c>
      <c r="Q57" s="4"/>
      <c r="R57" s="5" t="s">
        <v>81</v>
      </c>
      <c r="S57" s="1"/>
      <c r="T57" s="1" t="s">
        <v>49</v>
      </c>
      <c r="U57" s="565" t="s">
        <v>50</v>
      </c>
      <c r="V57" s="565" t="s">
        <v>50</v>
      </c>
      <c r="W57" s="1" t="s">
        <v>71</v>
      </c>
      <c r="X57" s="275" t="s">
        <v>57</v>
      </c>
      <c r="Y57" s="71">
        <v>32594</v>
      </c>
      <c r="Z57" s="309"/>
      <c r="AA57" s="5"/>
      <c r="AB57" s="1"/>
      <c r="AC57" s="1" t="s">
        <v>4527</v>
      </c>
      <c r="AD57" s="1" t="s">
        <v>6578</v>
      </c>
      <c r="AE57" s="1"/>
      <c r="AF57" s="1" t="s">
        <v>57</v>
      </c>
      <c r="AG57" s="1" t="s">
        <v>74</v>
      </c>
      <c r="AH57" s="1"/>
      <c r="AI57" s="1"/>
      <c r="AJ57" s="1"/>
      <c r="AK57" s="532"/>
      <c r="AL57" s="1"/>
    </row>
    <row r="58" spans="1:38" s="97" customFormat="1" ht="14">
      <c r="A58" s="64">
        <f t="shared" si="5"/>
        <v>50</v>
      </c>
      <c r="B58" s="7" t="s">
        <v>282</v>
      </c>
      <c r="C58" s="7" t="s">
        <v>45</v>
      </c>
      <c r="D58" s="7" t="s">
        <v>473</v>
      </c>
      <c r="E58" s="1" t="s">
        <v>6579</v>
      </c>
      <c r="F58" s="1"/>
      <c r="G58" s="1"/>
      <c r="H58" s="76" t="s">
        <v>6580</v>
      </c>
      <c r="I58" s="2" t="s">
        <v>6581</v>
      </c>
      <c r="J58" s="1">
        <v>1</v>
      </c>
      <c r="K58" s="1"/>
      <c r="L58" s="1">
        <v>1</v>
      </c>
      <c r="M58" s="1"/>
      <c r="N58" s="72"/>
      <c r="O58" s="1" t="s">
        <v>2412</v>
      </c>
      <c r="P58" s="303">
        <v>44595</v>
      </c>
      <c r="Q58" s="4"/>
      <c r="R58" s="5" t="s">
        <v>58</v>
      </c>
      <c r="S58" s="1"/>
      <c r="T58" s="1" t="s">
        <v>49</v>
      </c>
      <c r="U58" s="565" t="s">
        <v>50</v>
      </c>
      <c r="V58" s="565" t="s">
        <v>50</v>
      </c>
      <c r="W58" s="1" t="s">
        <v>51</v>
      </c>
      <c r="X58" s="275" t="s">
        <v>3479</v>
      </c>
      <c r="Y58" s="71">
        <v>30111</v>
      </c>
      <c r="Z58" s="309"/>
      <c r="AA58" s="5"/>
      <c r="AB58" s="1"/>
      <c r="AC58" s="1" t="s">
        <v>4527</v>
      </c>
      <c r="AD58" s="1" t="s">
        <v>6582</v>
      </c>
      <c r="AE58" s="1"/>
      <c r="AF58" s="1"/>
      <c r="AG58" s="1"/>
      <c r="AH58" s="1" t="s">
        <v>214</v>
      </c>
      <c r="AI58" s="1"/>
      <c r="AJ58" s="1"/>
      <c r="AK58" s="532"/>
      <c r="AL58" s="1"/>
    </row>
    <row r="59" spans="1:38" s="97" customFormat="1" ht="14">
      <c r="A59" s="64">
        <f t="shared" si="5"/>
        <v>51</v>
      </c>
      <c r="B59" s="7" t="s">
        <v>282</v>
      </c>
      <c r="C59" s="7" t="s">
        <v>45</v>
      </c>
      <c r="D59" s="7" t="s">
        <v>473</v>
      </c>
      <c r="E59" s="1" t="s">
        <v>6579</v>
      </c>
      <c r="F59" s="1"/>
      <c r="G59" s="1"/>
      <c r="H59" s="76" t="s">
        <v>6583</v>
      </c>
      <c r="I59" s="2" t="s">
        <v>6584</v>
      </c>
      <c r="J59" s="1">
        <v>1</v>
      </c>
      <c r="K59" s="1"/>
      <c r="L59" s="1">
        <v>1</v>
      </c>
      <c r="M59" s="1"/>
      <c r="N59" s="72"/>
      <c r="O59" s="1" t="s">
        <v>2412</v>
      </c>
      <c r="P59" s="303">
        <v>44595</v>
      </c>
      <c r="Q59" s="4"/>
      <c r="R59" s="5" t="s">
        <v>54</v>
      </c>
      <c r="S59" s="1"/>
      <c r="T59" s="1" t="s">
        <v>49</v>
      </c>
      <c r="U59" s="565" t="s">
        <v>126</v>
      </c>
      <c r="V59" s="565" t="s">
        <v>144</v>
      </c>
      <c r="W59" s="1" t="s">
        <v>88</v>
      </c>
      <c r="X59" s="275" t="s">
        <v>6585</v>
      </c>
      <c r="Y59" s="71">
        <v>33523</v>
      </c>
      <c r="Z59" s="309"/>
      <c r="AA59" s="5"/>
      <c r="AB59" s="1"/>
      <c r="AC59" s="1" t="s">
        <v>4527</v>
      </c>
      <c r="AD59" s="1" t="s">
        <v>6586</v>
      </c>
      <c r="AE59" s="1"/>
      <c r="AF59" s="1"/>
      <c r="AG59" s="1" t="s">
        <v>74</v>
      </c>
      <c r="AH59" s="1"/>
      <c r="AI59" s="1"/>
      <c r="AJ59" s="1"/>
      <c r="AK59" s="532"/>
      <c r="AL59" s="1"/>
    </row>
    <row r="60" spans="1:38" s="97" customFormat="1" ht="14">
      <c r="A60" s="64">
        <f t="shared" si="5"/>
        <v>52</v>
      </c>
      <c r="B60" s="7" t="s">
        <v>282</v>
      </c>
      <c r="C60" s="1" t="s">
        <v>45</v>
      </c>
      <c r="D60" s="1" t="s">
        <v>59</v>
      </c>
      <c r="E60" s="1" t="s">
        <v>445</v>
      </c>
      <c r="F60" s="1"/>
      <c r="G60" s="1"/>
      <c r="H60" s="27" t="s">
        <v>7041</v>
      </c>
      <c r="I60" s="2" t="s">
        <v>7042</v>
      </c>
      <c r="J60" s="1">
        <v>1</v>
      </c>
      <c r="K60" s="1"/>
      <c r="L60" s="1"/>
      <c r="M60" s="1"/>
      <c r="N60" s="1">
        <v>1</v>
      </c>
      <c r="O60" s="20"/>
      <c r="P60" s="37">
        <v>44691</v>
      </c>
      <c r="Q60" s="34"/>
      <c r="R60" s="21" t="s">
        <v>54</v>
      </c>
      <c r="S60" s="21" t="s">
        <v>62</v>
      </c>
      <c r="T60" s="21" t="s">
        <v>73</v>
      </c>
      <c r="U60" s="31" t="s">
        <v>74</v>
      </c>
      <c r="V60" s="31" t="s">
        <v>75</v>
      </c>
      <c r="W60" s="21" t="s">
        <v>76</v>
      </c>
      <c r="X60" s="31" t="s">
        <v>136</v>
      </c>
      <c r="Y60" s="61">
        <v>36510</v>
      </c>
      <c r="Z60" s="34"/>
      <c r="AA60" s="21"/>
      <c r="AB60" s="21"/>
      <c r="AC60" s="19" t="s">
        <v>6707</v>
      </c>
      <c r="AD60" s="21" t="s">
        <v>7043</v>
      </c>
      <c r="AE60" s="21" t="s">
        <v>74</v>
      </c>
      <c r="AF60" s="21" t="s">
        <v>57</v>
      </c>
      <c r="AG60" s="21" t="s">
        <v>74</v>
      </c>
      <c r="AH60" s="21"/>
      <c r="AI60" s="27"/>
      <c r="AJ60" s="21"/>
      <c r="AK60" s="25"/>
      <c r="AL60" s="21"/>
    </row>
    <row r="61" spans="1:38" s="97" customFormat="1" ht="14">
      <c r="A61" s="64">
        <f t="shared" ref="A61:A90" si="10">ROW()-9</f>
        <v>52</v>
      </c>
      <c r="B61" s="29" t="s">
        <v>282</v>
      </c>
      <c r="C61" s="1" t="s">
        <v>235</v>
      </c>
      <c r="D61" s="1" t="s">
        <v>235</v>
      </c>
      <c r="E61" s="1" t="s">
        <v>106</v>
      </c>
      <c r="F61" s="1" t="s">
        <v>621</v>
      </c>
      <c r="G61" s="1" t="s">
        <v>622</v>
      </c>
      <c r="H61" s="1" t="s">
        <v>623</v>
      </c>
      <c r="I61" s="660" t="s">
        <v>624</v>
      </c>
      <c r="J61" s="1">
        <v>1</v>
      </c>
      <c r="K61" s="1"/>
      <c r="L61" s="1">
        <v>1</v>
      </c>
      <c r="M61" s="1"/>
      <c r="N61" s="1"/>
      <c r="O61" s="1" t="s">
        <v>132</v>
      </c>
      <c r="P61" s="20">
        <v>42712</v>
      </c>
      <c r="Q61" s="4" t="str">
        <f t="shared" ref="Q61" ca="1" si="11">DATEDIF(P61,NOW(),"Y")&amp;" Tahun "&amp;DATEDIF(P61,NOW(),"YM")&amp;" Bulan"&amp;DATEDIF(P61,NOW(),"MD")&amp;" Hari"</f>
        <v>5 Tahun 7 Bulan28 Hari</v>
      </c>
      <c r="R61" s="1" t="s">
        <v>109</v>
      </c>
      <c r="S61" s="1" t="s">
        <v>222</v>
      </c>
      <c r="T61" s="1" t="s">
        <v>63</v>
      </c>
      <c r="U61" s="1" t="s">
        <v>66</v>
      </c>
      <c r="V61" s="1" t="s">
        <v>118</v>
      </c>
      <c r="W61" s="1" t="s">
        <v>76</v>
      </c>
      <c r="X61" s="2" t="s">
        <v>119</v>
      </c>
      <c r="Y61" s="71">
        <v>33250</v>
      </c>
      <c r="Z61" s="4" t="str">
        <f t="shared" ref="Z61" ca="1" si="12">DATEDIF(Y61,NOW(),"Y")&amp;" Tahun "&amp;DATEDIF(Y61,NOW(),"YM")&amp;" Bulan"</f>
        <v>31 Tahun 6 Bulan</v>
      </c>
      <c r="AA61" s="1"/>
      <c r="AB61" s="1"/>
      <c r="AC61" s="1" t="s">
        <v>4527</v>
      </c>
      <c r="AD61" s="1" t="s">
        <v>4589</v>
      </c>
      <c r="AE61" s="1"/>
      <c r="AF61" s="1" t="s">
        <v>146</v>
      </c>
      <c r="AG61" s="1" t="s">
        <v>146</v>
      </c>
      <c r="AH61" s="1" t="s">
        <v>146</v>
      </c>
      <c r="AI61" s="1">
        <v>17004791954</v>
      </c>
      <c r="AJ61" s="1" t="s">
        <v>2836</v>
      </c>
      <c r="AK61" s="286">
        <v>757600325952000</v>
      </c>
      <c r="AL61" s="1">
        <v>498092530</v>
      </c>
    </row>
    <row r="62" spans="1:38" s="38" customFormat="1" ht="19.5" customHeight="1">
      <c r="A62" s="147"/>
      <c r="B62" s="148"/>
      <c r="C62" s="148"/>
      <c r="D62" s="148"/>
      <c r="E62" s="148" t="s">
        <v>3317</v>
      </c>
      <c r="F62" s="301"/>
      <c r="G62" s="141"/>
      <c r="H62" s="301"/>
      <c r="I62" s="149"/>
      <c r="J62" s="150">
        <f>SUM(J22:J61)</f>
        <v>36</v>
      </c>
      <c r="K62" s="150">
        <f t="shared" ref="K62:N62" si="13">SUM(K22:K61)</f>
        <v>4</v>
      </c>
      <c r="L62" s="150">
        <f t="shared" si="13"/>
        <v>39</v>
      </c>
      <c r="M62" s="150">
        <f t="shared" si="13"/>
        <v>0</v>
      </c>
      <c r="N62" s="150">
        <f t="shared" si="13"/>
        <v>1</v>
      </c>
      <c r="O62" s="151"/>
      <c r="P62" s="151"/>
      <c r="Q62" s="151"/>
      <c r="R62" s="151"/>
      <c r="S62" s="151"/>
      <c r="T62" s="151"/>
      <c r="U62" s="151"/>
      <c r="V62" s="151"/>
      <c r="W62" s="152"/>
      <c r="X62" s="153"/>
      <c r="Y62" s="154"/>
      <c r="Z62" s="152"/>
      <c r="AA62" s="152"/>
      <c r="AB62" s="152"/>
      <c r="AC62" s="151"/>
      <c r="AD62" s="152"/>
      <c r="AE62" s="152"/>
      <c r="AF62" s="152"/>
      <c r="AG62" s="152"/>
      <c r="AH62" s="152"/>
      <c r="AI62" s="152"/>
      <c r="AJ62" s="151"/>
      <c r="AK62" s="288"/>
      <c r="AL62" s="288"/>
    </row>
    <row r="63" spans="1:38" s="97" customFormat="1" ht="14">
      <c r="A63" s="64">
        <f t="shared" si="10"/>
        <v>54</v>
      </c>
      <c r="B63" s="29" t="s">
        <v>282</v>
      </c>
      <c r="C63" s="1" t="s">
        <v>235</v>
      </c>
      <c r="D63" s="1" t="s">
        <v>235</v>
      </c>
      <c r="E63" s="1" t="s">
        <v>160</v>
      </c>
      <c r="F63" s="1" t="s">
        <v>559</v>
      </c>
      <c r="G63" s="1" t="s">
        <v>560</v>
      </c>
      <c r="H63" s="1" t="s">
        <v>561</v>
      </c>
      <c r="I63" s="2" t="s">
        <v>562</v>
      </c>
      <c r="J63" s="1">
        <v>1</v>
      </c>
      <c r="K63" s="1"/>
      <c r="L63" s="1">
        <v>1</v>
      </c>
      <c r="M63" s="1"/>
      <c r="N63" s="1"/>
      <c r="O63" s="1" t="s">
        <v>6333</v>
      </c>
      <c r="P63" s="20">
        <v>42114</v>
      </c>
      <c r="Q63" s="4" t="str">
        <f t="shared" ref="Q63:Q92" ca="1" si="14">DATEDIF(P63,NOW(),"Y")&amp;" Tahun "&amp;DATEDIF(P63,NOW(),"YM")&amp;" Bulan"&amp;DATEDIF(P63,NOW(),"MD")&amp;" Hari"</f>
        <v>7 Tahun 3 Bulan16 Hari</v>
      </c>
      <c r="R63" s="1" t="s">
        <v>54</v>
      </c>
      <c r="S63" s="1"/>
      <c r="T63" s="1" t="s">
        <v>49</v>
      </c>
      <c r="U63" s="1" t="s">
        <v>126</v>
      </c>
      <c r="V63" s="1" t="s">
        <v>126</v>
      </c>
      <c r="W63" s="1" t="s">
        <v>88</v>
      </c>
      <c r="X63" s="2" t="s">
        <v>186</v>
      </c>
      <c r="Y63" s="71">
        <v>29593</v>
      </c>
      <c r="Z63" s="4" t="str">
        <f t="shared" ref="Z63:Z87" ca="1" si="15">DATEDIF(Y63,NOW(),"Y")&amp;" Tahun "&amp;DATEDIF(Y63,NOW(),"YM")&amp;" Bulan"</f>
        <v>41 Tahun 6 Bulan</v>
      </c>
      <c r="AA63" s="1"/>
      <c r="AB63" s="1"/>
      <c r="AC63" s="1" t="s">
        <v>4527</v>
      </c>
      <c r="AD63" s="1" t="s">
        <v>4576</v>
      </c>
      <c r="AE63" s="1"/>
      <c r="AF63" s="1" t="s">
        <v>146</v>
      </c>
      <c r="AG63" s="1" t="s">
        <v>146</v>
      </c>
      <c r="AH63" s="1" t="s">
        <v>146</v>
      </c>
      <c r="AI63" s="1"/>
      <c r="AJ63" s="1">
        <v>1585313818</v>
      </c>
      <c r="AK63" s="286">
        <v>589783000956000</v>
      </c>
      <c r="AL63" s="1">
        <v>387489839</v>
      </c>
    </row>
    <row r="64" spans="1:38" s="97" customFormat="1" ht="14">
      <c r="A64" s="64">
        <f t="shared" si="10"/>
        <v>55</v>
      </c>
      <c r="B64" s="29" t="s">
        <v>282</v>
      </c>
      <c r="C64" s="1" t="s">
        <v>235</v>
      </c>
      <c r="D64" s="1" t="s">
        <v>235</v>
      </c>
      <c r="E64" s="1" t="s">
        <v>435</v>
      </c>
      <c r="F64" s="1" t="s">
        <v>563</v>
      </c>
      <c r="G64" s="1" t="s">
        <v>564</v>
      </c>
      <c r="H64" s="1" t="s">
        <v>565</v>
      </c>
      <c r="I64" s="2" t="s">
        <v>566</v>
      </c>
      <c r="J64" s="1">
        <v>1</v>
      </c>
      <c r="K64" s="1"/>
      <c r="L64" s="1">
        <v>1</v>
      </c>
      <c r="M64" s="1"/>
      <c r="N64" s="1"/>
      <c r="O64" s="1" t="s">
        <v>2410</v>
      </c>
      <c r="P64" s="20">
        <v>43256</v>
      </c>
      <c r="Q64" s="4" t="str">
        <f t="shared" ca="1" si="14"/>
        <v>4 Tahun 2 Bulan0 Hari</v>
      </c>
      <c r="R64" s="1" t="s">
        <v>58</v>
      </c>
      <c r="S64" s="1" t="s">
        <v>512</v>
      </c>
      <c r="T64" s="1" t="s">
        <v>63</v>
      </c>
      <c r="U64" s="1" t="s">
        <v>66</v>
      </c>
      <c r="V64" s="1" t="s">
        <v>118</v>
      </c>
      <c r="W64" s="1" t="s">
        <v>51</v>
      </c>
      <c r="X64" s="2" t="s">
        <v>2445</v>
      </c>
      <c r="Y64" s="71">
        <v>30217</v>
      </c>
      <c r="Z64" s="4" t="str">
        <f t="shared" ca="1" si="15"/>
        <v>39 Tahun 10 Bulan</v>
      </c>
      <c r="AA64" s="1"/>
      <c r="AB64" s="1"/>
      <c r="AC64" s="1" t="s">
        <v>4527</v>
      </c>
      <c r="AD64" s="1" t="s">
        <v>4590</v>
      </c>
      <c r="AE64" s="1"/>
      <c r="AF64" s="1" t="s">
        <v>146</v>
      </c>
      <c r="AG64" s="1" t="s">
        <v>146</v>
      </c>
      <c r="AH64" s="1" t="s">
        <v>146</v>
      </c>
      <c r="AI64" s="1">
        <v>18044459362</v>
      </c>
      <c r="AJ64" s="1" t="s">
        <v>2825</v>
      </c>
      <c r="AK64" s="286">
        <v>589781582956000</v>
      </c>
      <c r="AL64" s="1">
        <v>203514802</v>
      </c>
    </row>
    <row r="65" spans="1:38" s="97" customFormat="1" ht="14">
      <c r="A65" s="64">
        <f t="shared" si="10"/>
        <v>56</v>
      </c>
      <c r="B65" s="29" t="s">
        <v>282</v>
      </c>
      <c r="C65" s="1" t="s">
        <v>235</v>
      </c>
      <c r="D65" s="1" t="s">
        <v>567</v>
      </c>
      <c r="E65" s="1" t="s">
        <v>573</v>
      </c>
      <c r="F65" s="1" t="s">
        <v>574</v>
      </c>
      <c r="G65" s="1" t="s">
        <v>575</v>
      </c>
      <c r="H65" s="1" t="s">
        <v>576</v>
      </c>
      <c r="I65" s="2" t="s">
        <v>577</v>
      </c>
      <c r="J65" s="1">
        <v>1</v>
      </c>
      <c r="K65" s="1"/>
      <c r="L65" s="1">
        <v>1</v>
      </c>
      <c r="M65" s="1"/>
      <c r="N65" s="1"/>
      <c r="O65" s="1" t="s">
        <v>99</v>
      </c>
      <c r="P65" s="20">
        <v>42181</v>
      </c>
      <c r="Q65" s="4" t="str">
        <f t="shared" ca="1" si="14"/>
        <v>7 Tahun 1 Bulan10 Hari</v>
      </c>
      <c r="R65" s="1" t="s">
        <v>58</v>
      </c>
      <c r="S65" s="1"/>
      <c r="T65" s="1" t="s">
        <v>141</v>
      </c>
      <c r="U65" s="1" t="s">
        <v>50</v>
      </c>
      <c r="V65" s="1" t="s">
        <v>50</v>
      </c>
      <c r="W65" s="1" t="s">
        <v>76</v>
      </c>
      <c r="X65" s="2" t="s">
        <v>129</v>
      </c>
      <c r="Y65" s="71">
        <v>33269</v>
      </c>
      <c r="Z65" s="4" t="str">
        <f t="shared" ca="1" si="15"/>
        <v>31 Tahun 6 Bulan</v>
      </c>
      <c r="AA65" s="1"/>
      <c r="AB65" s="1"/>
      <c r="AC65" s="1" t="s">
        <v>4527</v>
      </c>
      <c r="AD65" s="1" t="s">
        <v>4573</v>
      </c>
      <c r="AE65" s="1"/>
      <c r="AF65" s="1" t="s">
        <v>146</v>
      </c>
      <c r="AG65" s="1" t="s">
        <v>146</v>
      </c>
      <c r="AH65" s="1" t="s">
        <v>146</v>
      </c>
      <c r="AI65" s="1">
        <v>18076039389</v>
      </c>
      <c r="AJ65" s="1" t="s">
        <v>2826</v>
      </c>
      <c r="AK65" s="286">
        <v>842804429956000</v>
      </c>
      <c r="AL65" s="1">
        <v>299555428</v>
      </c>
    </row>
    <row r="66" spans="1:38" s="97" customFormat="1" ht="14">
      <c r="A66" s="64">
        <f t="shared" si="10"/>
        <v>57</v>
      </c>
      <c r="B66" s="29" t="s">
        <v>282</v>
      </c>
      <c r="C66" s="1" t="s">
        <v>235</v>
      </c>
      <c r="D66" s="1" t="s">
        <v>578</v>
      </c>
      <c r="E66" s="1" t="s">
        <v>568</v>
      </c>
      <c r="F66" s="1" t="s">
        <v>579</v>
      </c>
      <c r="G66" s="1" t="s">
        <v>580</v>
      </c>
      <c r="H66" s="1" t="s">
        <v>581</v>
      </c>
      <c r="I66" s="2" t="s">
        <v>582</v>
      </c>
      <c r="J66" s="1">
        <v>1</v>
      </c>
      <c r="K66" s="1"/>
      <c r="L66" s="1">
        <v>1</v>
      </c>
      <c r="M66" s="1"/>
      <c r="N66" s="1"/>
      <c r="O66" s="1" t="s">
        <v>99</v>
      </c>
      <c r="P66" s="20">
        <v>41764</v>
      </c>
      <c r="Q66" s="4" t="str">
        <f t="shared" ca="1" si="14"/>
        <v>8 Tahun 3 Bulan0 Hari</v>
      </c>
      <c r="R66" s="1" t="s">
        <v>54</v>
      </c>
      <c r="S66" s="1"/>
      <c r="T66" s="1" t="s">
        <v>73</v>
      </c>
      <c r="U66" s="1" t="s">
        <v>68</v>
      </c>
      <c r="V66" s="1" t="s">
        <v>68</v>
      </c>
      <c r="W66" s="1" t="s">
        <v>51</v>
      </c>
      <c r="X66" s="2" t="s">
        <v>212</v>
      </c>
      <c r="Y66" s="71">
        <v>32818</v>
      </c>
      <c r="Z66" s="4" t="str">
        <f t="shared" ca="1" si="15"/>
        <v>32 Tahun 8 Bulan</v>
      </c>
      <c r="AA66" s="1"/>
      <c r="AB66" s="1"/>
      <c r="AC66" s="1" t="s">
        <v>4527</v>
      </c>
      <c r="AD66" s="1" t="s">
        <v>4567</v>
      </c>
      <c r="AE66" s="1"/>
      <c r="AF66" s="1" t="s">
        <v>146</v>
      </c>
      <c r="AG66" s="1" t="s">
        <v>146</v>
      </c>
      <c r="AH66" s="1" t="s">
        <v>146</v>
      </c>
      <c r="AI66" s="1"/>
      <c r="AJ66" s="1" t="s">
        <v>2827</v>
      </c>
      <c r="AK66" s="286">
        <v>945308096956000</v>
      </c>
      <c r="AL66" s="1">
        <v>367399461</v>
      </c>
    </row>
    <row r="67" spans="1:38" s="97" customFormat="1" ht="14">
      <c r="A67" s="64">
        <f t="shared" si="10"/>
        <v>58</v>
      </c>
      <c r="B67" s="29" t="s">
        <v>282</v>
      </c>
      <c r="C67" s="1" t="s">
        <v>235</v>
      </c>
      <c r="D67" s="1" t="s">
        <v>583</v>
      </c>
      <c r="E67" s="1" t="s">
        <v>568</v>
      </c>
      <c r="F67" s="1" t="s">
        <v>584</v>
      </c>
      <c r="G67" s="1" t="s">
        <v>585</v>
      </c>
      <c r="H67" s="1" t="s">
        <v>586</v>
      </c>
      <c r="I67" s="2" t="s">
        <v>587</v>
      </c>
      <c r="J67" s="1">
        <v>1</v>
      </c>
      <c r="K67" s="1"/>
      <c r="L67" s="1">
        <v>1</v>
      </c>
      <c r="M67" s="1"/>
      <c r="N67" s="1"/>
      <c r="O67" s="1" t="s">
        <v>47</v>
      </c>
      <c r="P67" s="20">
        <v>41200</v>
      </c>
      <c r="Q67" s="4" t="str">
        <f t="shared" ca="1" si="14"/>
        <v>9 Tahun 9 Bulan18 Hari</v>
      </c>
      <c r="R67" s="1" t="s">
        <v>54</v>
      </c>
      <c r="S67" s="1"/>
      <c r="T67" s="1" t="s">
        <v>63</v>
      </c>
      <c r="U67" s="1" t="s">
        <v>66</v>
      </c>
      <c r="V67" s="1" t="s">
        <v>118</v>
      </c>
      <c r="W67" s="1" t="s">
        <v>76</v>
      </c>
      <c r="X67" s="2" t="s">
        <v>2448</v>
      </c>
      <c r="Y67" s="71">
        <v>32885</v>
      </c>
      <c r="Z67" s="4" t="str">
        <f t="shared" ca="1" si="15"/>
        <v>32 Tahun 6 Bulan</v>
      </c>
      <c r="AA67" s="1"/>
      <c r="AB67" s="1"/>
      <c r="AC67" s="1" t="s">
        <v>4527</v>
      </c>
      <c r="AD67" s="1" t="s">
        <v>4573</v>
      </c>
      <c r="AE67" s="1"/>
      <c r="AF67" s="1" t="s">
        <v>146</v>
      </c>
      <c r="AG67" s="1" t="s">
        <v>146</v>
      </c>
      <c r="AH67" s="1" t="s">
        <v>146</v>
      </c>
      <c r="AI67" s="1">
        <v>12036276777</v>
      </c>
      <c r="AJ67" s="1" t="s">
        <v>2828</v>
      </c>
      <c r="AK67" s="286">
        <v>723687182956000</v>
      </c>
      <c r="AL67" s="1">
        <v>360115002</v>
      </c>
    </row>
    <row r="68" spans="1:38" s="97" customFormat="1" ht="14">
      <c r="A68" s="64">
        <f t="shared" si="10"/>
        <v>59</v>
      </c>
      <c r="B68" s="29" t="s">
        <v>282</v>
      </c>
      <c r="C68" s="1" t="s">
        <v>235</v>
      </c>
      <c r="D68" s="1" t="s">
        <v>588</v>
      </c>
      <c r="E68" s="1" t="s">
        <v>568</v>
      </c>
      <c r="F68" s="1" t="s">
        <v>589</v>
      </c>
      <c r="G68" s="1" t="s">
        <v>590</v>
      </c>
      <c r="H68" s="1" t="s">
        <v>591</v>
      </c>
      <c r="I68" s="2" t="s">
        <v>592</v>
      </c>
      <c r="J68" s="1">
        <v>1</v>
      </c>
      <c r="K68" s="1"/>
      <c r="L68" s="1">
        <v>1</v>
      </c>
      <c r="M68" s="1"/>
      <c r="N68" s="1"/>
      <c r="O68" s="1" t="s">
        <v>102</v>
      </c>
      <c r="P68" s="20">
        <v>41620</v>
      </c>
      <c r="Q68" s="4" t="str">
        <f t="shared" ca="1" si="14"/>
        <v>8 Tahun 7 Bulan24 Hari</v>
      </c>
      <c r="R68" s="1" t="s">
        <v>58</v>
      </c>
      <c r="S68" s="1"/>
      <c r="T68" s="1" t="s">
        <v>49</v>
      </c>
      <c r="U68" s="1" t="s">
        <v>50</v>
      </c>
      <c r="V68" s="1" t="s">
        <v>50</v>
      </c>
      <c r="W68" s="1" t="s">
        <v>88</v>
      </c>
      <c r="X68" s="2" t="s">
        <v>242</v>
      </c>
      <c r="Y68" s="71">
        <v>29977</v>
      </c>
      <c r="Z68" s="4" t="str">
        <f t="shared" ca="1" si="15"/>
        <v>40 Tahun 6 Bulan</v>
      </c>
      <c r="AA68" s="1"/>
      <c r="AB68" s="1"/>
      <c r="AC68" s="1" t="s">
        <v>4527</v>
      </c>
      <c r="AD68" s="1" t="s">
        <v>4583</v>
      </c>
      <c r="AE68" s="1"/>
      <c r="AF68" s="1" t="s">
        <v>146</v>
      </c>
      <c r="AG68" s="1" t="s">
        <v>146</v>
      </c>
      <c r="AH68" s="1" t="s">
        <v>146</v>
      </c>
      <c r="AI68" s="1">
        <v>13044697236</v>
      </c>
      <c r="AJ68" s="1" t="s">
        <v>2829</v>
      </c>
      <c r="AK68" s="286">
        <v>741119051956000</v>
      </c>
      <c r="AL68" s="1">
        <v>362773977</v>
      </c>
    </row>
    <row r="69" spans="1:38" s="97" customFormat="1" ht="14">
      <c r="A69" s="64">
        <f t="shared" si="10"/>
        <v>60</v>
      </c>
      <c r="B69" s="29" t="s">
        <v>282</v>
      </c>
      <c r="C69" s="1" t="s">
        <v>235</v>
      </c>
      <c r="D69" s="1" t="s">
        <v>593</v>
      </c>
      <c r="E69" s="1" t="s">
        <v>568</v>
      </c>
      <c r="F69" s="1" t="s">
        <v>594</v>
      </c>
      <c r="G69" s="1" t="s">
        <v>595</v>
      </c>
      <c r="H69" s="1" t="s">
        <v>596</v>
      </c>
      <c r="I69" s="2" t="s">
        <v>597</v>
      </c>
      <c r="J69" s="1">
        <v>1</v>
      </c>
      <c r="K69" s="1"/>
      <c r="L69" s="1">
        <v>1</v>
      </c>
      <c r="M69" s="1"/>
      <c r="N69" s="1"/>
      <c r="O69" s="1" t="s">
        <v>102</v>
      </c>
      <c r="P69" s="20">
        <v>40994</v>
      </c>
      <c r="Q69" s="4" t="str">
        <f t="shared" ca="1" si="14"/>
        <v>10 Tahun 4 Bulan10 Hari</v>
      </c>
      <c r="R69" s="1" t="s">
        <v>54</v>
      </c>
      <c r="S69" s="1"/>
      <c r="T69" s="1" t="s">
        <v>73</v>
      </c>
      <c r="U69" s="1" t="s">
        <v>50</v>
      </c>
      <c r="V69" s="1" t="s">
        <v>111</v>
      </c>
      <c r="W69" s="1" t="s">
        <v>51</v>
      </c>
      <c r="X69" s="2" t="s">
        <v>263</v>
      </c>
      <c r="Y69" s="71">
        <v>33302</v>
      </c>
      <c r="Z69" s="4" t="str">
        <f t="shared" ca="1" si="15"/>
        <v>31 Tahun 5 Bulan</v>
      </c>
      <c r="AA69" s="1"/>
      <c r="AB69" s="1"/>
      <c r="AC69" s="1" t="s">
        <v>4527</v>
      </c>
      <c r="AD69" s="1" t="s">
        <v>4588</v>
      </c>
      <c r="AE69" s="1"/>
      <c r="AF69" s="1" t="s">
        <v>146</v>
      </c>
      <c r="AG69" s="1" t="s">
        <v>146</v>
      </c>
      <c r="AH69" s="1" t="s">
        <v>146</v>
      </c>
      <c r="AI69" s="1"/>
      <c r="AJ69" s="1" t="s">
        <v>2830</v>
      </c>
      <c r="AK69" s="286">
        <v>842922650956000</v>
      </c>
      <c r="AL69" s="1">
        <v>362792403</v>
      </c>
    </row>
    <row r="70" spans="1:38" s="97" customFormat="1" ht="14">
      <c r="A70" s="64">
        <f t="shared" si="10"/>
        <v>61</v>
      </c>
      <c r="B70" s="29" t="s">
        <v>282</v>
      </c>
      <c r="C70" s="1" t="s">
        <v>235</v>
      </c>
      <c r="D70" s="1" t="s">
        <v>598</v>
      </c>
      <c r="E70" s="1" t="s">
        <v>568</v>
      </c>
      <c r="F70" s="1" t="s">
        <v>599</v>
      </c>
      <c r="G70" s="1" t="s">
        <v>600</v>
      </c>
      <c r="H70" s="1" t="s">
        <v>601</v>
      </c>
      <c r="I70" s="2" t="s">
        <v>5136</v>
      </c>
      <c r="J70" s="1">
        <v>1</v>
      </c>
      <c r="K70" s="1"/>
      <c r="L70" s="1">
        <v>1</v>
      </c>
      <c r="M70" s="1"/>
      <c r="N70" s="1"/>
      <c r="O70" s="1" t="s">
        <v>102</v>
      </c>
      <c r="P70" s="20">
        <v>41102</v>
      </c>
      <c r="Q70" s="4" t="str">
        <f t="shared" ca="1" si="14"/>
        <v>10 Tahun 0 Bulan24 Hari</v>
      </c>
      <c r="R70" s="1" t="s">
        <v>58</v>
      </c>
      <c r="S70" s="1"/>
      <c r="T70" s="1" t="s">
        <v>49</v>
      </c>
      <c r="U70" s="1" t="s">
        <v>50</v>
      </c>
      <c r="V70" s="1" t="s">
        <v>50</v>
      </c>
      <c r="W70" s="1" t="s">
        <v>56</v>
      </c>
      <c r="X70" s="2" t="s">
        <v>57</v>
      </c>
      <c r="Y70" s="71">
        <v>34764</v>
      </c>
      <c r="Z70" s="4" t="str">
        <f t="shared" ca="1" si="15"/>
        <v>27 Tahun 4 Bulan</v>
      </c>
      <c r="AA70" s="1"/>
      <c r="AB70" s="1"/>
      <c r="AC70" s="1" t="s">
        <v>4527</v>
      </c>
      <c r="AD70" s="1" t="s">
        <v>4584</v>
      </c>
      <c r="AE70" s="1"/>
      <c r="AF70" s="1" t="s">
        <v>146</v>
      </c>
      <c r="AG70" s="1" t="s">
        <v>146</v>
      </c>
      <c r="AH70" s="1" t="s">
        <v>146</v>
      </c>
      <c r="AI70" s="1">
        <v>12026918305</v>
      </c>
      <c r="AJ70" s="1" t="s">
        <v>2831</v>
      </c>
      <c r="AK70" s="286">
        <v>967951872956000</v>
      </c>
      <c r="AL70" s="1">
        <v>390630377</v>
      </c>
    </row>
    <row r="71" spans="1:38" s="97" customFormat="1" ht="14">
      <c r="A71" s="64">
        <f t="shared" si="10"/>
        <v>62</v>
      </c>
      <c r="B71" s="29" t="s">
        <v>282</v>
      </c>
      <c r="C71" s="1" t="s">
        <v>235</v>
      </c>
      <c r="D71" s="1" t="s">
        <v>602</v>
      </c>
      <c r="E71" s="1" t="s">
        <v>568</v>
      </c>
      <c r="F71" s="1" t="s">
        <v>603</v>
      </c>
      <c r="G71" s="1" t="s">
        <v>604</v>
      </c>
      <c r="H71" s="1" t="s">
        <v>605</v>
      </c>
      <c r="I71" s="2" t="s">
        <v>606</v>
      </c>
      <c r="J71" s="1">
        <v>1</v>
      </c>
      <c r="K71" s="1"/>
      <c r="L71" s="1">
        <v>1</v>
      </c>
      <c r="M71" s="1"/>
      <c r="N71" s="1"/>
      <c r="O71" s="1" t="s">
        <v>107</v>
      </c>
      <c r="P71" s="20">
        <v>42801</v>
      </c>
      <c r="Q71" s="4" t="str">
        <f t="shared" ca="1" si="14"/>
        <v>5 Tahun 4 Bulan29 Hari</v>
      </c>
      <c r="R71" s="1" t="s">
        <v>58</v>
      </c>
      <c r="S71" s="1" t="s">
        <v>222</v>
      </c>
      <c r="T71" s="1" t="s">
        <v>49</v>
      </c>
      <c r="U71" s="1" t="s">
        <v>50</v>
      </c>
      <c r="V71" s="1" t="s">
        <v>50</v>
      </c>
      <c r="W71" s="1" t="s">
        <v>56</v>
      </c>
      <c r="X71" s="2" t="s">
        <v>57</v>
      </c>
      <c r="Y71" s="71">
        <v>32930</v>
      </c>
      <c r="Z71" s="4" t="str">
        <f t="shared" ca="1" si="15"/>
        <v>32 Tahun 5 Bulan</v>
      </c>
      <c r="AA71" s="1"/>
      <c r="AB71" s="1"/>
      <c r="AC71" s="1" t="s">
        <v>4527</v>
      </c>
      <c r="AD71" s="1" t="s">
        <v>4580</v>
      </c>
      <c r="AE71" s="1"/>
      <c r="AF71" s="1" t="s">
        <v>146</v>
      </c>
      <c r="AG71" s="1" t="s">
        <v>146</v>
      </c>
      <c r="AH71" s="1" t="s">
        <v>146</v>
      </c>
      <c r="AI71" s="1"/>
      <c r="AJ71" s="1" t="s">
        <v>2832</v>
      </c>
      <c r="AK71" s="286"/>
      <c r="AL71" s="1">
        <v>577256058</v>
      </c>
    </row>
    <row r="72" spans="1:38" s="97" customFormat="1" ht="14">
      <c r="A72" s="64">
        <f t="shared" si="10"/>
        <v>63</v>
      </c>
      <c r="B72" s="29" t="s">
        <v>282</v>
      </c>
      <c r="C72" s="1" t="s">
        <v>235</v>
      </c>
      <c r="D72" s="1" t="s">
        <v>598</v>
      </c>
      <c r="E72" s="1" t="s">
        <v>573</v>
      </c>
      <c r="F72" s="1" t="s">
        <v>607</v>
      </c>
      <c r="G72" s="1" t="s">
        <v>608</v>
      </c>
      <c r="H72" s="1" t="s">
        <v>609</v>
      </c>
      <c r="I72" s="2" t="s">
        <v>610</v>
      </c>
      <c r="J72" s="1">
        <v>1</v>
      </c>
      <c r="K72" s="1"/>
      <c r="L72" s="1">
        <v>1</v>
      </c>
      <c r="M72" s="1"/>
      <c r="N72" s="1"/>
      <c r="O72" s="1" t="s">
        <v>107</v>
      </c>
      <c r="P72" s="20">
        <v>42815</v>
      </c>
      <c r="Q72" s="4" t="str">
        <f t="shared" ca="1" si="14"/>
        <v>5 Tahun 4 Bulan15 Hari</v>
      </c>
      <c r="R72" s="1" t="s">
        <v>58</v>
      </c>
      <c r="S72" s="1"/>
      <c r="T72" s="1" t="s">
        <v>63</v>
      </c>
      <c r="U72" s="1" t="s">
        <v>66</v>
      </c>
      <c r="V72" s="1" t="s">
        <v>118</v>
      </c>
      <c r="W72" s="1" t="s">
        <v>76</v>
      </c>
      <c r="X72" s="2" t="s">
        <v>2449</v>
      </c>
      <c r="Y72" s="71">
        <v>35483</v>
      </c>
      <c r="Z72" s="4" t="str">
        <f t="shared" ca="1" si="15"/>
        <v>25 Tahun 5 Bulan</v>
      </c>
      <c r="AA72" s="1"/>
      <c r="AB72" s="1"/>
      <c r="AC72" s="1" t="s">
        <v>4527</v>
      </c>
      <c r="AD72" s="1" t="s">
        <v>4587</v>
      </c>
      <c r="AE72" s="1"/>
      <c r="AF72" s="1" t="s">
        <v>146</v>
      </c>
      <c r="AG72" s="1" t="s">
        <v>146</v>
      </c>
      <c r="AH72" s="1" t="s">
        <v>146</v>
      </c>
      <c r="AI72" s="1">
        <v>17031023215</v>
      </c>
      <c r="AJ72" s="1" t="s">
        <v>2833</v>
      </c>
      <c r="AK72" s="286">
        <v>842434284956000</v>
      </c>
      <c r="AL72" s="1">
        <v>649424933</v>
      </c>
    </row>
    <row r="73" spans="1:38" s="97" customFormat="1" ht="14">
      <c r="A73" s="64">
        <f t="shared" si="10"/>
        <v>64</v>
      </c>
      <c r="B73" s="29" t="s">
        <v>282</v>
      </c>
      <c r="C73" s="1" t="s">
        <v>235</v>
      </c>
      <c r="D73" s="1" t="s">
        <v>611</v>
      </c>
      <c r="E73" s="1" t="s">
        <v>568</v>
      </c>
      <c r="F73" s="1" t="s">
        <v>612</v>
      </c>
      <c r="G73" s="1" t="s">
        <v>613</v>
      </c>
      <c r="H73" s="1" t="s">
        <v>614</v>
      </c>
      <c r="I73" s="2" t="s">
        <v>615</v>
      </c>
      <c r="J73" s="1">
        <v>1</v>
      </c>
      <c r="K73" s="1"/>
      <c r="L73" s="1">
        <v>1</v>
      </c>
      <c r="M73" s="1"/>
      <c r="N73" s="1"/>
      <c r="O73" s="1" t="s">
        <v>107</v>
      </c>
      <c r="P73" s="20">
        <v>42746</v>
      </c>
      <c r="Q73" s="4" t="str">
        <f t="shared" ca="1" si="14"/>
        <v>5 Tahun 6 Bulan25 Hari</v>
      </c>
      <c r="R73" s="1" t="s">
        <v>54</v>
      </c>
      <c r="S73" s="1"/>
      <c r="T73" s="1" t="s">
        <v>49</v>
      </c>
      <c r="U73" s="1" t="s">
        <v>126</v>
      </c>
      <c r="V73" s="1" t="s">
        <v>126</v>
      </c>
      <c r="W73" s="1" t="s">
        <v>76</v>
      </c>
      <c r="X73" s="2" t="s">
        <v>2450</v>
      </c>
      <c r="Y73" s="71">
        <v>32373</v>
      </c>
      <c r="Z73" s="4" t="str">
        <f t="shared" ca="1" si="15"/>
        <v>33 Tahun 11 Bulan</v>
      </c>
      <c r="AA73" s="1"/>
      <c r="AB73" s="1"/>
      <c r="AC73" s="1" t="s">
        <v>4527</v>
      </c>
      <c r="AD73" s="1" t="s">
        <v>4579</v>
      </c>
      <c r="AE73" s="1"/>
      <c r="AF73" s="1" t="s">
        <v>146</v>
      </c>
      <c r="AG73" s="1" t="s">
        <v>146</v>
      </c>
      <c r="AH73" s="1" t="s">
        <v>146</v>
      </c>
      <c r="AI73" s="1"/>
      <c r="AJ73" s="1" t="s">
        <v>2834</v>
      </c>
      <c r="AK73" s="286"/>
      <c r="AL73" s="1">
        <v>577260075</v>
      </c>
    </row>
    <row r="74" spans="1:38" s="97" customFormat="1" ht="14">
      <c r="A74" s="64">
        <f t="shared" si="10"/>
        <v>65</v>
      </c>
      <c r="B74" s="29" t="s">
        <v>282</v>
      </c>
      <c r="C74" s="1" t="s">
        <v>235</v>
      </c>
      <c r="D74" s="1" t="s">
        <v>3783</v>
      </c>
      <c r="E74" s="1" t="s">
        <v>616</v>
      </c>
      <c r="F74" s="1" t="s">
        <v>617</v>
      </c>
      <c r="G74" s="1" t="s">
        <v>618</v>
      </c>
      <c r="H74" s="1" t="s">
        <v>619</v>
      </c>
      <c r="I74" s="2" t="s">
        <v>620</v>
      </c>
      <c r="J74" s="1">
        <v>1</v>
      </c>
      <c r="K74" s="1"/>
      <c r="L74" s="1">
        <v>1</v>
      </c>
      <c r="M74" s="1"/>
      <c r="N74" s="1"/>
      <c r="O74" s="1" t="s">
        <v>102</v>
      </c>
      <c r="P74" s="20">
        <v>41008</v>
      </c>
      <c r="Q74" s="4" t="str">
        <f t="shared" ca="1" si="14"/>
        <v>10 Tahun 3 Bulan27 Hari</v>
      </c>
      <c r="R74" s="1" t="s">
        <v>54</v>
      </c>
      <c r="S74" s="1"/>
      <c r="T74" s="1" t="s">
        <v>73</v>
      </c>
      <c r="U74" s="1" t="s">
        <v>68</v>
      </c>
      <c r="V74" s="1" t="s">
        <v>68</v>
      </c>
      <c r="W74" s="1" t="s">
        <v>51</v>
      </c>
      <c r="X74" s="2" t="s">
        <v>185</v>
      </c>
      <c r="Y74" s="71">
        <v>25582</v>
      </c>
      <c r="Z74" s="4" t="str">
        <f t="shared" ca="1" si="15"/>
        <v>52 Tahun 6 Bulan</v>
      </c>
      <c r="AA74" s="1"/>
      <c r="AB74" s="1"/>
      <c r="AC74" s="1" t="s">
        <v>4527</v>
      </c>
      <c r="AD74" s="1" t="s">
        <v>3003</v>
      </c>
      <c r="AE74" s="1"/>
      <c r="AF74" s="1" t="s">
        <v>146</v>
      </c>
      <c r="AG74" s="1" t="s">
        <v>146</v>
      </c>
      <c r="AH74" s="1" t="s">
        <v>146</v>
      </c>
      <c r="AI74" s="1">
        <v>12012193913</v>
      </c>
      <c r="AJ74" s="1" t="s">
        <v>2835</v>
      </c>
      <c r="AK74" s="286">
        <v>478534753956000</v>
      </c>
      <c r="AL74" s="1">
        <v>384811284</v>
      </c>
    </row>
    <row r="75" spans="1:38" s="97" customFormat="1" ht="14">
      <c r="A75" s="64">
        <f t="shared" si="10"/>
        <v>66</v>
      </c>
      <c r="B75" s="29" t="s">
        <v>282</v>
      </c>
      <c r="C75" s="1" t="s">
        <v>235</v>
      </c>
      <c r="D75" s="1" t="s">
        <v>572</v>
      </c>
      <c r="E75" s="1" t="s">
        <v>568</v>
      </c>
      <c r="F75" s="1" t="s">
        <v>625</v>
      </c>
      <c r="G75" s="551" t="s">
        <v>5015</v>
      </c>
      <c r="H75" s="1" t="s">
        <v>626</v>
      </c>
      <c r="I75" s="2" t="s">
        <v>627</v>
      </c>
      <c r="J75" s="1">
        <v>1</v>
      </c>
      <c r="K75" s="1"/>
      <c r="L75" s="1">
        <v>1</v>
      </c>
      <c r="M75" s="1"/>
      <c r="N75" s="1"/>
      <c r="O75" s="1" t="s">
        <v>107</v>
      </c>
      <c r="P75" s="20">
        <v>42613</v>
      </c>
      <c r="Q75" s="4" t="str">
        <f t="shared" ca="1" si="14"/>
        <v>5 Tahun 11 Bulan5 Hari</v>
      </c>
      <c r="R75" s="1" t="s">
        <v>81</v>
      </c>
      <c r="S75" s="1"/>
      <c r="T75" s="1" t="s">
        <v>49</v>
      </c>
      <c r="U75" s="1" t="s">
        <v>50</v>
      </c>
      <c r="V75" s="1" t="s">
        <v>50</v>
      </c>
      <c r="W75" s="1" t="s">
        <v>76</v>
      </c>
      <c r="X75" s="2" t="s">
        <v>57</v>
      </c>
      <c r="Y75" s="71">
        <v>35693</v>
      </c>
      <c r="Z75" s="4" t="str">
        <f t="shared" ca="1" si="15"/>
        <v>24 Tahun 10 Bulan</v>
      </c>
      <c r="AA75" s="1"/>
      <c r="AB75" s="1"/>
      <c r="AC75" s="1" t="s">
        <v>4527</v>
      </c>
      <c r="AD75" s="1" t="s">
        <v>4575</v>
      </c>
      <c r="AE75" s="1"/>
      <c r="AF75" s="1" t="s">
        <v>146</v>
      </c>
      <c r="AG75" s="1" t="s">
        <v>146</v>
      </c>
      <c r="AH75" s="1" t="s">
        <v>146</v>
      </c>
      <c r="AI75" s="1"/>
      <c r="AJ75" s="1" t="s">
        <v>2837</v>
      </c>
      <c r="AK75" s="286">
        <v>909476350956000</v>
      </c>
      <c r="AL75" s="1">
        <v>722233548</v>
      </c>
    </row>
    <row r="76" spans="1:38" s="97" customFormat="1" ht="14">
      <c r="A76" s="64">
        <f t="shared" si="10"/>
        <v>67</v>
      </c>
      <c r="B76" s="29" t="s">
        <v>282</v>
      </c>
      <c r="C76" s="1" t="s">
        <v>235</v>
      </c>
      <c r="D76" s="1" t="s">
        <v>628</v>
      </c>
      <c r="E76" s="1" t="s">
        <v>568</v>
      </c>
      <c r="F76" s="1" t="s">
        <v>629</v>
      </c>
      <c r="G76" s="1" t="s">
        <v>630</v>
      </c>
      <c r="H76" s="1" t="s">
        <v>631</v>
      </c>
      <c r="I76" s="2" t="s">
        <v>632</v>
      </c>
      <c r="J76" s="1">
        <v>1</v>
      </c>
      <c r="K76" s="1"/>
      <c r="L76" s="1">
        <v>1</v>
      </c>
      <c r="M76" s="1"/>
      <c r="N76" s="1"/>
      <c r="O76" s="1" t="s">
        <v>120</v>
      </c>
      <c r="P76" s="20">
        <v>40965</v>
      </c>
      <c r="Q76" s="4" t="str">
        <f t="shared" ca="1" si="14"/>
        <v>10 Tahun 5 Bulan10 Hari</v>
      </c>
      <c r="R76" s="1" t="s">
        <v>58</v>
      </c>
      <c r="S76" s="1" t="s">
        <v>117</v>
      </c>
      <c r="T76" s="1" t="s">
        <v>49</v>
      </c>
      <c r="U76" s="1" t="s">
        <v>50</v>
      </c>
      <c r="V76" s="1" t="s">
        <v>50</v>
      </c>
      <c r="W76" s="1" t="s">
        <v>97</v>
      </c>
      <c r="X76" s="2" t="s">
        <v>148</v>
      </c>
      <c r="Y76" s="71">
        <v>29715</v>
      </c>
      <c r="Z76" s="4" t="str">
        <f t="shared" ca="1" si="15"/>
        <v>41 Tahun 2 Bulan</v>
      </c>
      <c r="AA76" s="1"/>
      <c r="AB76" s="1"/>
      <c r="AC76" s="1" t="s">
        <v>4527</v>
      </c>
      <c r="AD76" s="1" t="s">
        <v>4570</v>
      </c>
      <c r="AE76" s="1"/>
      <c r="AF76" s="1" t="s">
        <v>146</v>
      </c>
      <c r="AG76" s="1" t="s">
        <v>146</v>
      </c>
      <c r="AH76" s="1" t="s">
        <v>146</v>
      </c>
      <c r="AI76" s="1">
        <v>12012193707</v>
      </c>
      <c r="AJ76" s="1" t="s">
        <v>2838</v>
      </c>
      <c r="AK76" s="286">
        <v>909476459956000</v>
      </c>
      <c r="AL76" s="1">
        <v>367495031</v>
      </c>
    </row>
    <row r="77" spans="1:38" s="97" customFormat="1" ht="14">
      <c r="A77" s="64">
        <f t="shared" si="10"/>
        <v>68</v>
      </c>
      <c r="B77" s="29" t="s">
        <v>282</v>
      </c>
      <c r="C77" s="1" t="s">
        <v>235</v>
      </c>
      <c r="D77" s="1" t="s">
        <v>583</v>
      </c>
      <c r="E77" s="1" t="s">
        <v>573</v>
      </c>
      <c r="F77" s="1" t="s">
        <v>633</v>
      </c>
      <c r="G77" s="1" t="s">
        <v>634</v>
      </c>
      <c r="H77" s="1" t="s">
        <v>635</v>
      </c>
      <c r="I77" s="2" t="s">
        <v>636</v>
      </c>
      <c r="J77" s="1">
        <v>1</v>
      </c>
      <c r="K77" s="1"/>
      <c r="L77" s="1">
        <v>1</v>
      </c>
      <c r="M77" s="1"/>
      <c r="N77" s="1"/>
      <c r="O77" s="1" t="s">
        <v>107</v>
      </c>
      <c r="P77" s="20">
        <v>41817</v>
      </c>
      <c r="Q77" s="4" t="str">
        <f t="shared" ca="1" si="14"/>
        <v>8 Tahun 1 Bulan9 Hari</v>
      </c>
      <c r="R77" s="1" t="s">
        <v>81</v>
      </c>
      <c r="S77" s="1" t="s">
        <v>146</v>
      </c>
      <c r="T77" s="1" t="s">
        <v>49</v>
      </c>
      <c r="U77" s="1" t="s">
        <v>50</v>
      </c>
      <c r="V77" s="1" t="s">
        <v>50</v>
      </c>
      <c r="W77" s="1" t="s">
        <v>56</v>
      </c>
      <c r="X77" s="2" t="s">
        <v>136</v>
      </c>
      <c r="Y77" s="71">
        <v>34743</v>
      </c>
      <c r="Z77" s="4" t="str">
        <f t="shared" ca="1" si="15"/>
        <v>27 Tahun 5 Bulan</v>
      </c>
      <c r="AA77" s="1"/>
      <c r="AB77" s="1"/>
      <c r="AC77" s="1" t="s">
        <v>4527</v>
      </c>
      <c r="AD77" s="1" t="s">
        <v>4567</v>
      </c>
      <c r="AE77" s="1"/>
      <c r="AF77" s="1" t="s">
        <v>146</v>
      </c>
      <c r="AG77" s="1" t="s">
        <v>146</v>
      </c>
      <c r="AH77" s="1" t="s">
        <v>146</v>
      </c>
      <c r="AI77" s="1"/>
      <c r="AJ77" s="1" t="s">
        <v>2839</v>
      </c>
      <c r="AK77" s="286">
        <v>741117907956000</v>
      </c>
      <c r="AL77" s="1">
        <v>367495224</v>
      </c>
    </row>
    <row r="78" spans="1:38" s="97" customFormat="1" ht="14">
      <c r="A78" s="64">
        <f t="shared" si="10"/>
        <v>69</v>
      </c>
      <c r="B78" s="29" t="s">
        <v>282</v>
      </c>
      <c r="C78" s="1" t="s">
        <v>235</v>
      </c>
      <c r="D78" s="1" t="s">
        <v>641</v>
      </c>
      <c r="E78" s="1" t="s">
        <v>568</v>
      </c>
      <c r="F78" s="1" t="s">
        <v>642</v>
      </c>
      <c r="G78" s="1" t="s">
        <v>643</v>
      </c>
      <c r="H78" s="1" t="s">
        <v>644</v>
      </c>
      <c r="I78" s="2" t="s">
        <v>645</v>
      </c>
      <c r="J78" s="1">
        <v>1</v>
      </c>
      <c r="K78" s="1"/>
      <c r="L78" s="1">
        <v>1</v>
      </c>
      <c r="M78" s="1"/>
      <c r="N78" s="1"/>
      <c r="O78" s="1" t="s">
        <v>120</v>
      </c>
      <c r="P78" s="20">
        <v>40994</v>
      </c>
      <c r="Q78" s="4" t="str">
        <f t="shared" ca="1" si="14"/>
        <v>10 Tahun 4 Bulan10 Hari</v>
      </c>
      <c r="R78" s="1" t="s">
        <v>54</v>
      </c>
      <c r="S78" s="1" t="s">
        <v>62</v>
      </c>
      <c r="T78" s="1" t="s">
        <v>49</v>
      </c>
      <c r="U78" s="1" t="s">
        <v>66</v>
      </c>
      <c r="V78" s="1" t="s">
        <v>151</v>
      </c>
      <c r="W78" s="1" t="s">
        <v>51</v>
      </c>
      <c r="X78" s="2" t="s">
        <v>57</v>
      </c>
      <c r="Y78" s="71">
        <v>33372</v>
      </c>
      <c r="Z78" s="4" t="str">
        <f t="shared" ca="1" si="15"/>
        <v>31 Tahun 2 Bulan</v>
      </c>
      <c r="AA78" s="1"/>
      <c r="AB78" s="1"/>
      <c r="AC78" s="1" t="s">
        <v>4527</v>
      </c>
      <c r="AD78" s="1" t="s">
        <v>4585</v>
      </c>
      <c r="AE78" s="1"/>
      <c r="AF78" s="1" t="s">
        <v>146</v>
      </c>
      <c r="AG78" s="1" t="s">
        <v>146</v>
      </c>
      <c r="AH78" s="1" t="s">
        <v>146</v>
      </c>
      <c r="AI78" s="1">
        <v>12012455056</v>
      </c>
      <c r="AJ78" s="1" t="s">
        <v>2841</v>
      </c>
      <c r="AK78" s="286">
        <v>853488435956000</v>
      </c>
      <c r="AL78" s="1">
        <v>367495360</v>
      </c>
    </row>
    <row r="79" spans="1:38" s="97" customFormat="1" ht="14">
      <c r="A79" s="64">
        <f t="shared" si="10"/>
        <v>70</v>
      </c>
      <c r="B79" s="29" t="s">
        <v>282</v>
      </c>
      <c r="C79" s="1" t="s">
        <v>235</v>
      </c>
      <c r="D79" s="1" t="s">
        <v>3784</v>
      </c>
      <c r="E79" s="1" t="s">
        <v>616</v>
      </c>
      <c r="F79" s="1" t="s">
        <v>646</v>
      </c>
      <c r="G79" s="1" t="s">
        <v>647</v>
      </c>
      <c r="H79" s="1" t="s">
        <v>648</v>
      </c>
      <c r="I79" s="2" t="s">
        <v>649</v>
      </c>
      <c r="J79" s="1">
        <v>1</v>
      </c>
      <c r="K79" s="1"/>
      <c r="L79" s="1">
        <v>1</v>
      </c>
      <c r="M79" s="1"/>
      <c r="N79" s="1"/>
      <c r="O79" s="1" t="s">
        <v>107</v>
      </c>
      <c r="P79" s="20">
        <v>41793</v>
      </c>
      <c r="Q79" s="4" t="str">
        <f t="shared" ca="1" si="14"/>
        <v>8 Tahun 2 Bulan2 Hari</v>
      </c>
      <c r="R79" s="1" t="s">
        <v>58</v>
      </c>
      <c r="S79" s="1" t="s">
        <v>146</v>
      </c>
      <c r="T79" s="1" t="s">
        <v>49</v>
      </c>
      <c r="U79" s="1" t="s">
        <v>66</v>
      </c>
      <c r="V79" s="1" t="s">
        <v>67</v>
      </c>
      <c r="W79" s="1" t="s">
        <v>71</v>
      </c>
      <c r="X79" s="2" t="s">
        <v>189</v>
      </c>
      <c r="Y79" s="71">
        <v>32603</v>
      </c>
      <c r="Z79" s="4" t="str">
        <f t="shared" ca="1" si="15"/>
        <v>33 Tahun 4 Bulan</v>
      </c>
      <c r="AA79" s="1"/>
      <c r="AB79" s="1"/>
      <c r="AC79" s="1" t="s">
        <v>4527</v>
      </c>
      <c r="AD79" s="1" t="s">
        <v>4586</v>
      </c>
      <c r="AE79" s="1"/>
      <c r="AF79" s="1" t="s">
        <v>146</v>
      </c>
      <c r="AG79" s="1" t="s">
        <v>146</v>
      </c>
      <c r="AH79" s="1" t="s">
        <v>146</v>
      </c>
      <c r="AI79" s="1"/>
      <c r="AJ79" s="1" t="s">
        <v>2842</v>
      </c>
      <c r="AK79" s="286">
        <v>828241992956000</v>
      </c>
      <c r="AL79" s="1">
        <v>391304309</v>
      </c>
    </row>
    <row r="80" spans="1:38" s="97" customFormat="1" ht="14">
      <c r="A80" s="64">
        <f t="shared" si="10"/>
        <v>71</v>
      </c>
      <c r="B80" s="29" t="s">
        <v>282</v>
      </c>
      <c r="C80" s="1" t="s">
        <v>235</v>
      </c>
      <c r="D80" s="1" t="s">
        <v>5064</v>
      </c>
      <c r="E80" s="1" t="s">
        <v>568</v>
      </c>
      <c r="F80" s="1" t="s">
        <v>651</v>
      </c>
      <c r="G80" s="1" t="s">
        <v>652</v>
      </c>
      <c r="H80" s="1" t="s">
        <v>653</v>
      </c>
      <c r="I80" s="2" t="s">
        <v>654</v>
      </c>
      <c r="J80" s="1">
        <v>1</v>
      </c>
      <c r="K80" s="1"/>
      <c r="L80" s="1">
        <v>1</v>
      </c>
      <c r="M80" s="1"/>
      <c r="N80" s="1"/>
      <c r="O80" s="1" t="s">
        <v>107</v>
      </c>
      <c r="P80" s="20">
        <v>41086</v>
      </c>
      <c r="Q80" s="4" t="str">
        <f t="shared" ca="1" si="14"/>
        <v>10 Tahun 1 Bulan10 Hari</v>
      </c>
      <c r="R80" s="1" t="s">
        <v>54</v>
      </c>
      <c r="S80" s="1" t="s">
        <v>146</v>
      </c>
      <c r="T80" s="1" t="s">
        <v>49</v>
      </c>
      <c r="U80" s="1" t="s">
        <v>50</v>
      </c>
      <c r="V80" s="1" t="s">
        <v>50</v>
      </c>
      <c r="W80" s="1" t="s">
        <v>88</v>
      </c>
      <c r="X80" s="2" t="s">
        <v>133</v>
      </c>
      <c r="Y80" s="71">
        <v>33621</v>
      </c>
      <c r="Z80" s="4" t="str">
        <f t="shared" ca="1" si="15"/>
        <v>30 Tahun 6 Bulan</v>
      </c>
      <c r="AA80" s="1"/>
      <c r="AB80" s="1"/>
      <c r="AC80" s="1" t="s">
        <v>4527</v>
      </c>
      <c r="AD80" s="1" t="s">
        <v>4578</v>
      </c>
      <c r="AE80" s="1"/>
      <c r="AF80" s="1" t="s">
        <v>146</v>
      </c>
      <c r="AG80" s="1" t="s">
        <v>146</v>
      </c>
      <c r="AH80" s="1" t="s">
        <v>146</v>
      </c>
      <c r="AI80" s="1">
        <v>12026918263</v>
      </c>
      <c r="AJ80" s="1" t="s">
        <v>2843</v>
      </c>
      <c r="AK80" s="286">
        <v>825294325956000</v>
      </c>
      <c r="AL80" s="1">
        <v>373353268</v>
      </c>
    </row>
    <row r="81" spans="1:39" s="97" customFormat="1" ht="14">
      <c r="A81" s="64">
        <f t="shared" si="10"/>
        <v>72</v>
      </c>
      <c r="B81" s="29" t="s">
        <v>282</v>
      </c>
      <c r="C81" s="1" t="s">
        <v>235</v>
      </c>
      <c r="D81" s="1" t="s">
        <v>655</v>
      </c>
      <c r="E81" s="1" t="s">
        <v>573</v>
      </c>
      <c r="F81" s="1" t="s">
        <v>656</v>
      </c>
      <c r="G81" s="1" t="s">
        <v>657</v>
      </c>
      <c r="H81" s="1" t="s">
        <v>658</v>
      </c>
      <c r="I81" s="2" t="s">
        <v>659</v>
      </c>
      <c r="J81" s="1">
        <v>1</v>
      </c>
      <c r="K81" s="1"/>
      <c r="L81" s="1">
        <v>1</v>
      </c>
      <c r="M81" s="1"/>
      <c r="N81" s="1"/>
      <c r="O81" s="1" t="s">
        <v>120</v>
      </c>
      <c r="P81" s="20">
        <v>41122</v>
      </c>
      <c r="Q81" s="4" t="str">
        <f t="shared" ca="1" si="14"/>
        <v>10 Tahun 0 Bulan4 Hari</v>
      </c>
      <c r="R81" s="1" t="s">
        <v>54</v>
      </c>
      <c r="S81" s="1" t="s">
        <v>146</v>
      </c>
      <c r="T81" s="1" t="s">
        <v>73</v>
      </c>
      <c r="U81" s="1" t="s">
        <v>66</v>
      </c>
      <c r="V81" s="1" t="s">
        <v>118</v>
      </c>
      <c r="W81" s="1" t="s">
        <v>56</v>
      </c>
      <c r="X81" s="2" t="s">
        <v>2452</v>
      </c>
      <c r="Y81" s="71">
        <v>33062</v>
      </c>
      <c r="Z81" s="4" t="str">
        <f t="shared" ca="1" si="15"/>
        <v>32 Tahun 0 Bulan</v>
      </c>
      <c r="AA81" s="1"/>
      <c r="AB81" s="1"/>
      <c r="AC81" s="1" t="s">
        <v>4527</v>
      </c>
      <c r="AD81" s="1" t="s">
        <v>4581</v>
      </c>
      <c r="AE81" s="1"/>
      <c r="AF81" s="1" t="s">
        <v>146</v>
      </c>
      <c r="AG81" s="1" t="s">
        <v>146</v>
      </c>
      <c r="AH81" s="1" t="s">
        <v>146</v>
      </c>
      <c r="AI81" s="1">
        <v>12030390186</v>
      </c>
      <c r="AJ81" s="1" t="s">
        <v>2844</v>
      </c>
      <c r="AK81" s="286">
        <v>950111930803000</v>
      </c>
      <c r="AL81" s="1">
        <v>373496739</v>
      </c>
    </row>
    <row r="82" spans="1:39" s="97" customFormat="1" ht="14">
      <c r="A82" s="64">
        <f t="shared" si="10"/>
        <v>73</v>
      </c>
      <c r="B82" s="29" t="s">
        <v>282</v>
      </c>
      <c r="C82" s="1" t="s">
        <v>235</v>
      </c>
      <c r="D82" s="1" t="s">
        <v>655</v>
      </c>
      <c r="E82" s="1" t="s">
        <v>568</v>
      </c>
      <c r="F82" s="1" t="s">
        <v>660</v>
      </c>
      <c r="G82" s="1" t="s">
        <v>661</v>
      </c>
      <c r="H82" s="1" t="s">
        <v>662</v>
      </c>
      <c r="I82" s="2" t="s">
        <v>663</v>
      </c>
      <c r="J82" s="1">
        <v>1</v>
      </c>
      <c r="K82" s="1"/>
      <c r="L82" s="1">
        <v>1</v>
      </c>
      <c r="M82" s="1"/>
      <c r="N82" s="1"/>
      <c r="O82" s="1" t="s">
        <v>120</v>
      </c>
      <c r="P82" s="20">
        <v>40976</v>
      </c>
      <c r="Q82" s="4" t="str">
        <f t="shared" ca="1" si="14"/>
        <v>10 Tahun 4 Bulan28 Hari</v>
      </c>
      <c r="R82" s="1" t="s">
        <v>58</v>
      </c>
      <c r="S82" s="1" t="s">
        <v>248</v>
      </c>
      <c r="T82" s="1" t="s">
        <v>63</v>
      </c>
      <c r="U82" s="1" t="s">
        <v>66</v>
      </c>
      <c r="V82" s="1" t="s">
        <v>118</v>
      </c>
      <c r="W82" s="1" t="s">
        <v>71</v>
      </c>
      <c r="X82" s="2" t="s">
        <v>266</v>
      </c>
      <c r="Y82" s="71">
        <v>25912</v>
      </c>
      <c r="Z82" s="4" t="str">
        <f t="shared" ca="1" si="15"/>
        <v>51 Tahun 7 Bulan</v>
      </c>
      <c r="AA82" s="1"/>
      <c r="AB82" s="1"/>
      <c r="AC82" s="1" t="s">
        <v>4527</v>
      </c>
      <c r="AD82" s="1" t="s">
        <v>4573</v>
      </c>
      <c r="AE82" s="1"/>
      <c r="AF82" s="1" t="s">
        <v>146</v>
      </c>
      <c r="AG82" s="1" t="s">
        <v>146</v>
      </c>
      <c r="AH82" s="1" t="s">
        <v>146</v>
      </c>
      <c r="AI82" s="1">
        <v>12012194069</v>
      </c>
      <c r="AJ82" s="1" t="s">
        <v>2845</v>
      </c>
      <c r="AK82" s="286">
        <v>478471394952000</v>
      </c>
      <c r="AL82" s="1">
        <v>373496547</v>
      </c>
    </row>
    <row r="83" spans="1:39" s="97" customFormat="1" ht="14">
      <c r="A83" s="64">
        <f t="shared" si="10"/>
        <v>74</v>
      </c>
      <c r="B83" s="29" t="s">
        <v>282</v>
      </c>
      <c r="C83" s="1" t="s">
        <v>235</v>
      </c>
      <c r="D83" s="1" t="s">
        <v>650</v>
      </c>
      <c r="E83" s="1" t="s">
        <v>568</v>
      </c>
      <c r="F83" s="1" t="s">
        <v>664</v>
      </c>
      <c r="G83" s="1" t="s">
        <v>665</v>
      </c>
      <c r="H83" s="1" t="s">
        <v>666</v>
      </c>
      <c r="I83" s="2" t="s">
        <v>667</v>
      </c>
      <c r="J83" s="1">
        <v>1</v>
      </c>
      <c r="K83" s="1"/>
      <c r="L83" s="1">
        <v>1</v>
      </c>
      <c r="M83" s="1"/>
      <c r="N83" s="1"/>
      <c r="O83" s="1" t="s">
        <v>120</v>
      </c>
      <c r="P83" s="20">
        <v>40747</v>
      </c>
      <c r="Q83" s="4" t="str">
        <f t="shared" ca="1" si="14"/>
        <v>11 Tahun 0 Bulan13 Hari</v>
      </c>
      <c r="R83" s="1" t="s">
        <v>58</v>
      </c>
      <c r="S83" s="1" t="s">
        <v>146</v>
      </c>
      <c r="T83" s="1" t="s">
        <v>49</v>
      </c>
      <c r="U83" s="1" t="s">
        <v>50</v>
      </c>
      <c r="V83" s="1" t="s">
        <v>50</v>
      </c>
      <c r="W83" s="1" t="s">
        <v>51</v>
      </c>
      <c r="X83" s="2" t="s">
        <v>57</v>
      </c>
      <c r="Y83" s="71">
        <v>31231</v>
      </c>
      <c r="Z83" s="4" t="str">
        <f t="shared" ca="1" si="15"/>
        <v>37 Tahun 1 Bulan</v>
      </c>
      <c r="AA83" s="1"/>
      <c r="AB83" s="1"/>
      <c r="AC83" s="1" t="s">
        <v>4527</v>
      </c>
      <c r="AD83" s="1" t="s">
        <v>4566</v>
      </c>
      <c r="AE83" s="1"/>
      <c r="AF83" s="1" t="s">
        <v>146</v>
      </c>
      <c r="AG83" s="1" t="s">
        <v>146</v>
      </c>
      <c r="AH83" s="1" t="s">
        <v>146</v>
      </c>
      <c r="AI83" s="1"/>
      <c r="AJ83" s="1" t="s">
        <v>2846</v>
      </c>
      <c r="AK83" s="286">
        <v>895059731956000</v>
      </c>
      <c r="AL83" s="1">
        <v>390635332</v>
      </c>
    </row>
    <row r="84" spans="1:39" s="97" customFormat="1" ht="14">
      <c r="A84" s="64">
        <f t="shared" si="10"/>
        <v>75</v>
      </c>
      <c r="B84" s="29" t="s">
        <v>282</v>
      </c>
      <c r="C84" s="1" t="s">
        <v>235</v>
      </c>
      <c r="D84" s="1" t="s">
        <v>668</v>
      </c>
      <c r="E84" s="1" t="s">
        <v>573</v>
      </c>
      <c r="F84" s="1" t="s">
        <v>669</v>
      </c>
      <c r="G84" s="1" t="s">
        <v>670</v>
      </c>
      <c r="H84" s="1" t="s">
        <v>671</v>
      </c>
      <c r="I84" s="2" t="s">
        <v>672</v>
      </c>
      <c r="J84" s="1">
        <v>1</v>
      </c>
      <c r="K84" s="1"/>
      <c r="L84" s="1">
        <v>1</v>
      </c>
      <c r="M84" s="1"/>
      <c r="N84" s="1"/>
      <c r="O84" s="1" t="s">
        <v>107</v>
      </c>
      <c r="P84" s="20">
        <v>42313</v>
      </c>
      <c r="Q84" s="4" t="str">
        <f t="shared" ca="1" si="14"/>
        <v>6 Tahun 9 Bulan0 Hari</v>
      </c>
      <c r="R84" s="1" t="s">
        <v>58</v>
      </c>
      <c r="S84" s="1" t="s">
        <v>195</v>
      </c>
      <c r="T84" s="1" t="s">
        <v>63</v>
      </c>
      <c r="U84" s="1" t="s">
        <v>68</v>
      </c>
      <c r="V84" s="1" t="s">
        <v>68</v>
      </c>
      <c r="W84" s="1" t="s">
        <v>76</v>
      </c>
      <c r="X84" s="2" t="s">
        <v>2432</v>
      </c>
      <c r="Y84" s="71">
        <v>33660</v>
      </c>
      <c r="Z84" s="4" t="str">
        <f t="shared" ca="1" si="15"/>
        <v>30 Tahun 5 Bulan</v>
      </c>
      <c r="AA84" s="1"/>
      <c r="AB84" s="1"/>
      <c r="AC84" s="1" t="s">
        <v>4527</v>
      </c>
      <c r="AD84" s="1" t="s">
        <v>4577</v>
      </c>
      <c r="AE84" s="1"/>
      <c r="AF84" s="1" t="s">
        <v>146</v>
      </c>
      <c r="AG84" s="1" t="s">
        <v>146</v>
      </c>
      <c r="AH84" s="1" t="s">
        <v>146</v>
      </c>
      <c r="AI84" s="1"/>
      <c r="AJ84" s="1" t="s">
        <v>2847</v>
      </c>
      <c r="AK84" s="286">
        <v>754386142956000</v>
      </c>
      <c r="AL84" s="1">
        <v>423596308</v>
      </c>
    </row>
    <row r="85" spans="1:39" s="97" customFormat="1" ht="14">
      <c r="A85" s="64">
        <f t="shared" si="10"/>
        <v>76</v>
      </c>
      <c r="B85" s="29" t="s">
        <v>282</v>
      </c>
      <c r="C85" s="1" t="s">
        <v>235</v>
      </c>
      <c r="D85" s="1" t="s">
        <v>673</v>
      </c>
      <c r="E85" s="1" t="s">
        <v>568</v>
      </c>
      <c r="F85" s="1" t="s">
        <v>674</v>
      </c>
      <c r="G85" s="1" t="s">
        <v>675</v>
      </c>
      <c r="H85" s="1" t="s">
        <v>676</v>
      </c>
      <c r="I85" s="2" t="s">
        <v>677</v>
      </c>
      <c r="J85" s="1">
        <v>1</v>
      </c>
      <c r="K85" s="1"/>
      <c r="L85" s="1">
        <v>1</v>
      </c>
      <c r="M85" s="1"/>
      <c r="N85" s="1"/>
      <c r="O85" s="1" t="s">
        <v>107</v>
      </c>
      <c r="P85" s="20">
        <v>42050</v>
      </c>
      <c r="Q85" s="4" t="str">
        <f t="shared" ca="1" si="14"/>
        <v>7 Tahun 5 Bulan21 Hari</v>
      </c>
      <c r="R85" s="1" t="s">
        <v>81</v>
      </c>
      <c r="S85" s="1" t="s">
        <v>146</v>
      </c>
      <c r="T85" s="1" t="s">
        <v>49</v>
      </c>
      <c r="U85" s="1" t="s">
        <v>66</v>
      </c>
      <c r="V85" s="1" t="s">
        <v>151</v>
      </c>
      <c r="W85" s="1" t="s">
        <v>88</v>
      </c>
      <c r="X85" s="2" t="s">
        <v>187</v>
      </c>
      <c r="Y85" s="71">
        <v>33921</v>
      </c>
      <c r="Z85" s="4" t="str">
        <f t="shared" ca="1" si="15"/>
        <v>29 Tahun 8 Bulan</v>
      </c>
      <c r="AA85" s="1"/>
      <c r="AB85" s="1"/>
      <c r="AC85" s="1" t="s">
        <v>4527</v>
      </c>
      <c r="AD85" s="1" t="s">
        <v>4571</v>
      </c>
      <c r="AE85" s="1"/>
      <c r="AF85" s="1" t="s">
        <v>146</v>
      </c>
      <c r="AG85" s="1" t="s">
        <v>146</v>
      </c>
      <c r="AH85" s="1" t="s">
        <v>146</v>
      </c>
      <c r="AI85" s="1">
        <v>15013271109</v>
      </c>
      <c r="AJ85" s="1" t="s">
        <v>2848</v>
      </c>
      <c r="AK85" s="286">
        <v>723690764956000</v>
      </c>
      <c r="AL85" s="1">
        <v>373496398</v>
      </c>
    </row>
    <row r="86" spans="1:39" s="97" customFormat="1" ht="14">
      <c r="A86" s="64">
        <f t="shared" si="10"/>
        <v>77</v>
      </c>
      <c r="B86" s="29" t="s">
        <v>282</v>
      </c>
      <c r="C86" s="1" t="s">
        <v>235</v>
      </c>
      <c r="D86" s="1" t="s">
        <v>3786</v>
      </c>
      <c r="E86" s="1" t="s">
        <v>616</v>
      </c>
      <c r="F86" s="1" t="s">
        <v>682</v>
      </c>
      <c r="G86" s="1" t="s">
        <v>683</v>
      </c>
      <c r="H86" s="1" t="s">
        <v>684</v>
      </c>
      <c r="I86" s="2" t="s">
        <v>685</v>
      </c>
      <c r="J86" s="1">
        <v>1</v>
      </c>
      <c r="K86" s="1"/>
      <c r="L86" s="1">
        <v>1</v>
      </c>
      <c r="M86" s="1"/>
      <c r="N86" s="1"/>
      <c r="O86" s="1" t="s">
        <v>99</v>
      </c>
      <c r="P86" s="20">
        <v>41933</v>
      </c>
      <c r="Q86" s="4" t="str">
        <f t="shared" ca="1" si="14"/>
        <v>7 Tahun 9 Bulan15 Hari</v>
      </c>
      <c r="R86" s="1" t="s">
        <v>78</v>
      </c>
      <c r="S86" s="1" t="s">
        <v>146</v>
      </c>
      <c r="T86" s="1" t="s">
        <v>73</v>
      </c>
      <c r="U86" s="1" t="s">
        <v>68</v>
      </c>
      <c r="V86" s="1" t="s">
        <v>212</v>
      </c>
      <c r="W86" s="1" t="s">
        <v>71</v>
      </c>
      <c r="X86" s="2" t="s">
        <v>2454</v>
      </c>
      <c r="Y86" s="71" t="s">
        <v>2455</v>
      </c>
      <c r="Z86" s="4" t="str">
        <f t="shared" ca="1" si="15"/>
        <v>50 Tahun 4 Bulan</v>
      </c>
      <c r="AA86" s="1"/>
      <c r="AB86" s="1"/>
      <c r="AC86" s="1" t="s">
        <v>4527</v>
      </c>
      <c r="AD86" s="1" t="s">
        <v>4591</v>
      </c>
      <c r="AE86" s="1"/>
      <c r="AF86" s="1" t="s">
        <v>146</v>
      </c>
      <c r="AG86" s="1" t="s">
        <v>146</v>
      </c>
      <c r="AH86" s="1" t="s">
        <v>146</v>
      </c>
      <c r="AI86" s="1"/>
      <c r="AJ86" s="1" t="s">
        <v>2850</v>
      </c>
      <c r="AK86" s="286">
        <v>834323628955000</v>
      </c>
      <c r="AL86" s="1">
        <v>369748785</v>
      </c>
    </row>
    <row r="87" spans="1:39" s="97" customFormat="1" ht="14">
      <c r="A87" s="64">
        <f t="shared" si="10"/>
        <v>78</v>
      </c>
      <c r="B87" s="29" t="s">
        <v>282</v>
      </c>
      <c r="C87" s="1" t="s">
        <v>235</v>
      </c>
      <c r="D87" s="1" t="s">
        <v>3785</v>
      </c>
      <c r="E87" s="1" t="s">
        <v>616</v>
      </c>
      <c r="F87" s="1" t="s">
        <v>686</v>
      </c>
      <c r="G87" s="1" t="s">
        <v>687</v>
      </c>
      <c r="H87" s="1" t="s">
        <v>688</v>
      </c>
      <c r="I87" s="2" t="s">
        <v>689</v>
      </c>
      <c r="J87" s="1">
        <v>1</v>
      </c>
      <c r="K87" s="1"/>
      <c r="L87" s="1">
        <v>1</v>
      </c>
      <c r="M87" s="1"/>
      <c r="N87" s="1"/>
      <c r="O87" s="1" t="s">
        <v>99</v>
      </c>
      <c r="P87" s="20">
        <v>41924</v>
      </c>
      <c r="Q87" s="4" t="str">
        <f t="shared" ca="1" si="14"/>
        <v>7 Tahun 9 Bulan24 Hari</v>
      </c>
      <c r="R87" s="1" t="s">
        <v>81</v>
      </c>
      <c r="S87" s="1" t="s">
        <v>146</v>
      </c>
      <c r="T87" s="1" t="s">
        <v>73</v>
      </c>
      <c r="U87" s="1" t="s">
        <v>68</v>
      </c>
      <c r="V87" s="1" t="s">
        <v>68</v>
      </c>
      <c r="W87" s="1" t="s">
        <v>56</v>
      </c>
      <c r="X87" s="2" t="s">
        <v>2456</v>
      </c>
      <c r="Y87" s="71">
        <v>31202</v>
      </c>
      <c r="Z87" s="4" t="str">
        <f t="shared" ca="1" si="15"/>
        <v>37 Tahun 2 Bulan</v>
      </c>
      <c r="AA87" s="1"/>
      <c r="AB87" s="1"/>
      <c r="AC87" s="1" t="s">
        <v>4527</v>
      </c>
      <c r="AD87" s="1" t="s">
        <v>4574</v>
      </c>
      <c r="AE87" s="1"/>
      <c r="AF87" s="1" t="s">
        <v>146</v>
      </c>
      <c r="AG87" s="1" t="s">
        <v>146</v>
      </c>
      <c r="AH87" s="1" t="s">
        <v>146</v>
      </c>
      <c r="AI87" s="1"/>
      <c r="AJ87" s="1" t="s">
        <v>2851</v>
      </c>
      <c r="AK87" s="286"/>
      <c r="AL87" s="1">
        <v>388273782</v>
      </c>
    </row>
    <row r="88" spans="1:39" s="97" customFormat="1" ht="14">
      <c r="A88" s="64">
        <f t="shared" si="10"/>
        <v>79</v>
      </c>
      <c r="B88" s="1" t="s">
        <v>282</v>
      </c>
      <c r="C88" s="47" t="s">
        <v>235</v>
      </c>
      <c r="D88" s="47" t="s">
        <v>3797</v>
      </c>
      <c r="E88" s="47" t="s">
        <v>616</v>
      </c>
      <c r="F88" s="1" t="s">
        <v>3787</v>
      </c>
      <c r="G88" s="1" t="s">
        <v>3875</v>
      </c>
      <c r="H88" s="566" t="s">
        <v>3788</v>
      </c>
      <c r="I88" s="67" t="s">
        <v>3789</v>
      </c>
      <c r="J88" s="1">
        <v>1</v>
      </c>
      <c r="K88" s="1"/>
      <c r="L88" s="1">
        <v>1</v>
      </c>
      <c r="M88" s="1"/>
      <c r="N88" s="1"/>
      <c r="O88" s="1" t="s">
        <v>107</v>
      </c>
      <c r="P88" s="567">
        <v>42576</v>
      </c>
      <c r="Q88" s="4" t="str">
        <f t="shared" ca="1" si="14"/>
        <v>6 Tahun 0 Bulan11 Hari</v>
      </c>
      <c r="R88" s="1" t="s">
        <v>54</v>
      </c>
      <c r="S88" s="565"/>
      <c r="T88" s="1" t="s">
        <v>63</v>
      </c>
      <c r="U88" s="1" t="s">
        <v>66</v>
      </c>
      <c r="V88" s="1" t="s">
        <v>118</v>
      </c>
      <c r="W88" s="1" t="s">
        <v>51</v>
      </c>
      <c r="X88" s="68" t="s">
        <v>3790</v>
      </c>
      <c r="Y88" s="568">
        <v>26862</v>
      </c>
      <c r="Z88" s="81" t="s">
        <v>3791</v>
      </c>
      <c r="AA88" s="565"/>
      <c r="AB88" s="565"/>
      <c r="AC88" s="1" t="s">
        <v>4527</v>
      </c>
      <c r="AD88" s="1" t="s">
        <v>4569</v>
      </c>
      <c r="AE88" s="1"/>
      <c r="AF88" s="65" t="s">
        <v>146</v>
      </c>
      <c r="AG88" s="65" t="s">
        <v>146</v>
      </c>
      <c r="AH88" s="1"/>
      <c r="AI88" s="65" t="s">
        <v>146</v>
      </c>
      <c r="AJ88" s="65" t="s">
        <v>146</v>
      </c>
      <c r="AK88" s="569" t="s">
        <v>146</v>
      </c>
      <c r="AL88" s="1"/>
    </row>
    <row r="89" spans="1:39" s="562" customFormat="1" ht="14">
      <c r="A89" s="64">
        <f t="shared" si="10"/>
        <v>80</v>
      </c>
      <c r="B89" s="561" t="s">
        <v>282</v>
      </c>
      <c r="C89" s="47" t="s">
        <v>235</v>
      </c>
      <c r="D89" s="47" t="s">
        <v>3796</v>
      </c>
      <c r="E89" s="47" t="s">
        <v>616</v>
      </c>
      <c r="F89" s="1" t="s">
        <v>3792</v>
      </c>
      <c r="G89" s="561" t="s">
        <v>3874</v>
      </c>
      <c r="H89" s="570" t="s">
        <v>3793</v>
      </c>
      <c r="I89" s="67" t="s">
        <v>3794</v>
      </c>
      <c r="J89" s="66">
        <v>1</v>
      </c>
      <c r="K89" s="66"/>
      <c r="L89" s="66">
        <v>1</v>
      </c>
      <c r="M89" s="47"/>
      <c r="N89" s="66"/>
      <c r="O89" s="66" t="s">
        <v>99</v>
      </c>
      <c r="P89" s="571">
        <v>41793</v>
      </c>
      <c r="Q89" s="4" t="str">
        <f t="shared" ca="1" si="14"/>
        <v>8 Tahun 2 Bulan2 Hari</v>
      </c>
      <c r="R89" s="1" t="s">
        <v>78</v>
      </c>
      <c r="S89" s="561"/>
      <c r="T89" s="1" t="s">
        <v>49</v>
      </c>
      <c r="U89" s="1" t="s">
        <v>50</v>
      </c>
      <c r="V89" s="1" t="s">
        <v>111</v>
      </c>
      <c r="W89" s="66" t="s">
        <v>56</v>
      </c>
      <c r="X89" s="68" t="s">
        <v>174</v>
      </c>
      <c r="Y89" s="572">
        <v>30138</v>
      </c>
      <c r="Z89" s="81" t="s">
        <v>3795</v>
      </c>
      <c r="AA89" s="1"/>
      <c r="AB89" s="1"/>
      <c r="AC89" s="1" t="s">
        <v>4527</v>
      </c>
      <c r="AD89" s="1" t="s">
        <v>4568</v>
      </c>
      <c r="AE89" s="1"/>
      <c r="AF89" s="65" t="s">
        <v>146</v>
      </c>
      <c r="AG89" s="65" t="s">
        <v>146</v>
      </c>
      <c r="AH89" s="1"/>
      <c r="AI89" s="65" t="s">
        <v>146</v>
      </c>
      <c r="AJ89" s="65" t="s">
        <v>146</v>
      </c>
      <c r="AK89" s="569" t="s">
        <v>146</v>
      </c>
      <c r="AL89" s="1"/>
    </row>
    <row r="90" spans="1:39" s="38" customFormat="1" ht="15" customHeight="1">
      <c r="A90" s="64">
        <f t="shared" si="10"/>
        <v>81</v>
      </c>
      <c r="B90" s="7" t="s">
        <v>282</v>
      </c>
      <c r="C90" s="1" t="s">
        <v>235</v>
      </c>
      <c r="D90" s="7" t="s">
        <v>235</v>
      </c>
      <c r="E90" s="1" t="s">
        <v>236</v>
      </c>
      <c r="F90" s="1"/>
      <c r="G90" s="1"/>
      <c r="H90" s="76" t="s">
        <v>6427</v>
      </c>
      <c r="I90" s="2" t="s">
        <v>6428</v>
      </c>
      <c r="J90" s="1"/>
      <c r="K90" s="1">
        <v>1</v>
      </c>
      <c r="L90" s="1">
        <v>1</v>
      </c>
      <c r="M90" s="1"/>
      <c r="N90" s="1"/>
      <c r="O90" s="1" t="s">
        <v>107</v>
      </c>
      <c r="P90" s="20">
        <v>44587</v>
      </c>
      <c r="Q90" s="4" t="str">
        <f t="shared" ca="1" si="14"/>
        <v>0 Tahun 6 Bulan10 Hari</v>
      </c>
      <c r="R90" s="5" t="s">
        <v>109</v>
      </c>
      <c r="S90" s="1"/>
      <c r="T90" s="1" t="s">
        <v>49</v>
      </c>
      <c r="U90" s="565" t="s">
        <v>126</v>
      </c>
      <c r="V90" s="565" t="s">
        <v>144</v>
      </c>
      <c r="W90" s="1" t="s">
        <v>76</v>
      </c>
      <c r="X90" s="275" t="s">
        <v>6429</v>
      </c>
      <c r="Y90" s="71">
        <v>35071</v>
      </c>
      <c r="Z90" s="309"/>
      <c r="AA90" s="5"/>
      <c r="AB90" s="1"/>
      <c r="AC90" s="1" t="s">
        <v>4527</v>
      </c>
      <c r="AD90" s="1" t="s">
        <v>6430</v>
      </c>
      <c r="AE90" s="1"/>
      <c r="AF90" s="1"/>
      <c r="AG90" s="1" t="s">
        <v>74</v>
      </c>
      <c r="AH90" s="1"/>
      <c r="AI90" s="1"/>
      <c r="AJ90" s="1"/>
      <c r="AK90" s="532"/>
      <c r="AL90" s="1"/>
    </row>
    <row r="91" spans="1:39" s="97" customFormat="1" ht="14.5">
      <c r="A91" s="64">
        <f>ROW()-13</f>
        <v>78</v>
      </c>
      <c r="B91" s="7" t="s">
        <v>282</v>
      </c>
      <c r="C91" s="1" t="s">
        <v>235</v>
      </c>
      <c r="D91" s="7"/>
      <c r="E91" s="1" t="s">
        <v>573</v>
      </c>
      <c r="F91" s="1"/>
      <c r="G91" s="160" t="s">
        <v>4766</v>
      </c>
      <c r="H91" s="1" t="s">
        <v>786</v>
      </c>
      <c r="I91" s="2" t="s">
        <v>787</v>
      </c>
      <c r="J91" s="1">
        <v>1</v>
      </c>
      <c r="K91" s="1"/>
      <c r="L91" s="1">
        <v>1</v>
      </c>
      <c r="M91" s="1"/>
      <c r="N91" s="1"/>
      <c r="O91" s="1" t="s">
        <v>120</v>
      </c>
      <c r="P91" s="20">
        <v>44478</v>
      </c>
      <c r="Q91" s="4" t="str">
        <f t="shared" ca="1" si="14"/>
        <v>0 Tahun 9 Bulan27 Hari</v>
      </c>
      <c r="R91" s="1" t="s">
        <v>58</v>
      </c>
      <c r="S91" s="1" t="s">
        <v>255</v>
      </c>
      <c r="T91" s="1" t="s">
        <v>49</v>
      </c>
      <c r="U91" s="1" t="s">
        <v>50</v>
      </c>
      <c r="V91" s="1" t="s">
        <v>50</v>
      </c>
      <c r="W91" s="1" t="s">
        <v>76</v>
      </c>
      <c r="X91" s="2" t="s">
        <v>57</v>
      </c>
      <c r="Y91" s="3">
        <v>36597</v>
      </c>
      <c r="Z91" s="4" t="s">
        <v>4318</v>
      </c>
      <c r="AA91" s="1"/>
      <c r="AB91" s="1"/>
      <c r="AC91" s="1" t="s">
        <v>4527</v>
      </c>
      <c r="AD91" s="1" t="s">
        <v>2875</v>
      </c>
      <c r="AE91" s="1"/>
      <c r="AF91" s="1" t="s">
        <v>57</v>
      </c>
      <c r="AG91" s="1" t="s">
        <v>146</v>
      </c>
      <c r="AH91" s="1" t="s">
        <v>146</v>
      </c>
      <c r="AI91" s="1">
        <v>19048702864</v>
      </c>
      <c r="AJ91" s="1" t="s">
        <v>2876</v>
      </c>
      <c r="AK91" s="286"/>
      <c r="AL91" s="1">
        <v>851975229</v>
      </c>
    </row>
    <row r="92" spans="1:39" s="38" customFormat="1" ht="15" customHeight="1">
      <c r="A92" s="64">
        <f>ROW()-9</f>
        <v>83</v>
      </c>
      <c r="B92" s="1" t="s">
        <v>282</v>
      </c>
      <c r="C92" s="1" t="s">
        <v>235</v>
      </c>
      <c r="D92" s="7"/>
      <c r="E92" s="1" t="s">
        <v>573</v>
      </c>
      <c r="F92" s="1"/>
      <c r="G92" s="1"/>
      <c r="H92" s="27" t="s">
        <v>6705</v>
      </c>
      <c r="I92" s="533" t="s">
        <v>6706</v>
      </c>
      <c r="J92" s="21">
        <v>1</v>
      </c>
      <c r="K92" s="21"/>
      <c r="L92" s="667">
        <v>1</v>
      </c>
      <c r="M92" s="21"/>
      <c r="N92" s="21"/>
      <c r="O92" s="1" t="s">
        <v>103</v>
      </c>
      <c r="P92" s="37">
        <v>44635</v>
      </c>
      <c r="Q92" s="4" t="str">
        <f t="shared" ca="1" si="14"/>
        <v>0 Tahun 4 Bulan21 Hari</v>
      </c>
      <c r="R92" s="21" t="s">
        <v>54</v>
      </c>
      <c r="S92" s="21" t="s">
        <v>255</v>
      </c>
      <c r="T92" s="21" t="s">
        <v>73</v>
      </c>
      <c r="U92" s="31" t="s">
        <v>68</v>
      </c>
      <c r="V92" s="31" t="s">
        <v>140</v>
      </c>
      <c r="W92" s="21" t="s">
        <v>76</v>
      </c>
      <c r="X92" s="31" t="s">
        <v>150</v>
      </c>
      <c r="Y92" s="61">
        <v>36422</v>
      </c>
      <c r="Z92" s="34"/>
      <c r="AA92" s="21"/>
      <c r="AB92" s="21"/>
      <c r="AC92" s="19" t="s">
        <v>6707</v>
      </c>
      <c r="AD92" s="21" t="s">
        <v>6150</v>
      </c>
      <c r="AE92" s="21"/>
      <c r="AF92" s="21" t="s">
        <v>57</v>
      </c>
      <c r="AG92" s="21" t="s">
        <v>74</v>
      </c>
      <c r="AH92" s="21"/>
      <c r="AI92" s="27"/>
      <c r="AJ92" s="21"/>
      <c r="AK92" s="25"/>
      <c r="AL92" s="532"/>
    </row>
    <row r="93" spans="1:39" s="38" customFormat="1" ht="15" customHeight="1">
      <c r="A93" s="730">
        <f>ROW()-9</f>
        <v>84</v>
      </c>
      <c r="B93" s="72" t="s">
        <v>282</v>
      </c>
      <c r="C93" s="72" t="s">
        <v>235</v>
      </c>
      <c r="D93" s="187"/>
      <c r="E93" s="72" t="s">
        <v>573</v>
      </c>
      <c r="F93" s="72"/>
      <c r="G93" s="72"/>
      <c r="H93" s="183" t="s">
        <v>6708</v>
      </c>
      <c r="I93" s="731" t="s">
        <v>6709</v>
      </c>
      <c r="J93" s="179">
        <v>1</v>
      </c>
      <c r="K93" s="179"/>
      <c r="L93" s="758">
        <v>1</v>
      </c>
      <c r="M93" s="179"/>
      <c r="N93" s="179"/>
      <c r="O93" s="1" t="s">
        <v>103</v>
      </c>
      <c r="P93" s="181">
        <v>44635</v>
      </c>
      <c r="Q93" s="189" t="str">
        <f t="shared" ref="Q93" ca="1" si="16">DATEDIF(P93,NOW(),"Y")&amp;" Tahun "&amp;DATEDIF(P93,NOW(),"YM")&amp;" Bulan"&amp;DATEDIF(P93,NOW(),"MD")&amp;" Hari"</f>
        <v>0 Tahun 4 Bulan21 Hari</v>
      </c>
      <c r="R93" s="179" t="s">
        <v>54</v>
      </c>
      <c r="S93" s="179" t="s">
        <v>87</v>
      </c>
      <c r="T93" s="179" t="s">
        <v>49</v>
      </c>
      <c r="U93" s="180" t="s">
        <v>126</v>
      </c>
      <c r="V93" s="180" t="s">
        <v>144</v>
      </c>
      <c r="W93" s="179" t="s">
        <v>76</v>
      </c>
      <c r="X93" s="180" t="s">
        <v>144</v>
      </c>
      <c r="Y93" s="182">
        <v>37560</v>
      </c>
      <c r="Z93" s="255"/>
      <c r="AA93" s="179"/>
      <c r="AB93" s="179"/>
      <c r="AC93" s="200" t="s">
        <v>6707</v>
      </c>
      <c r="AD93" s="179" t="s">
        <v>5310</v>
      </c>
      <c r="AE93" s="179"/>
      <c r="AF93" s="179" t="s">
        <v>57</v>
      </c>
      <c r="AG93" s="179" t="s">
        <v>74</v>
      </c>
      <c r="AH93" s="179"/>
      <c r="AI93" s="183"/>
      <c r="AJ93" s="179"/>
      <c r="AK93" s="652"/>
      <c r="AL93" s="732"/>
    </row>
    <row r="94" spans="1:39" s="94" customFormat="1" ht="20.149999999999999" customHeight="1">
      <c r="A94" s="64">
        <f>ROW()-9</f>
        <v>85</v>
      </c>
      <c r="B94" s="21" t="s">
        <v>128</v>
      </c>
      <c r="C94" s="21" t="s">
        <v>235</v>
      </c>
      <c r="D94" s="21" t="s">
        <v>568</v>
      </c>
      <c r="E94" s="21" t="s">
        <v>236</v>
      </c>
      <c r="F94" s="21"/>
      <c r="G94" s="21"/>
      <c r="H94" s="27" t="s">
        <v>7195</v>
      </c>
      <c r="I94" s="725" t="s">
        <v>7196</v>
      </c>
      <c r="J94" s="21">
        <v>1</v>
      </c>
      <c r="K94" s="21"/>
      <c r="L94" s="21"/>
      <c r="M94" s="21"/>
      <c r="N94" s="21">
        <v>1</v>
      </c>
      <c r="O94" s="21"/>
      <c r="P94" s="733">
        <v>44719</v>
      </c>
      <c r="Q94" s="34"/>
      <c r="R94" s="27" t="s">
        <v>78</v>
      </c>
      <c r="S94" s="21"/>
      <c r="T94" s="21" t="s">
        <v>49</v>
      </c>
      <c r="U94" s="31" t="s">
        <v>50</v>
      </c>
      <c r="V94" s="31" t="s">
        <v>50</v>
      </c>
      <c r="W94" s="21" t="s">
        <v>88</v>
      </c>
      <c r="X94" s="31" t="s">
        <v>57</v>
      </c>
      <c r="Y94" s="61">
        <v>34263</v>
      </c>
      <c r="Z94" s="34"/>
      <c r="AA94" s="27" t="s">
        <v>7197</v>
      </c>
      <c r="AB94" s="21"/>
      <c r="AC94" s="19" t="s">
        <v>7170</v>
      </c>
      <c r="AD94" s="21" t="s">
        <v>7198</v>
      </c>
      <c r="AE94" s="21"/>
      <c r="AF94" s="21" t="s">
        <v>57</v>
      </c>
      <c r="AG94" s="21" t="s">
        <v>74</v>
      </c>
      <c r="AH94" s="21"/>
      <c r="AI94" s="27"/>
      <c r="AJ94" s="21"/>
      <c r="AK94" s="728" t="s">
        <v>7199</v>
      </c>
      <c r="AL94" s="21"/>
      <c r="AM94" s="35"/>
    </row>
    <row r="95" spans="1:39" s="39" customFormat="1" ht="22" customHeight="1">
      <c r="A95" s="128"/>
      <c r="B95" s="148"/>
      <c r="C95" s="148"/>
      <c r="D95" s="148"/>
      <c r="E95" s="148" t="s">
        <v>3317</v>
      </c>
      <c r="F95" s="301"/>
      <c r="G95" s="301"/>
      <c r="H95" s="301"/>
      <c r="I95" s="653"/>
      <c r="J95" s="150">
        <f>SUM(J63:J94)</f>
        <v>31</v>
      </c>
      <c r="K95" s="150">
        <f t="shared" ref="K95:N95" si="17">SUM(K63:K94)</f>
        <v>1</v>
      </c>
      <c r="L95" s="150">
        <f t="shared" si="17"/>
        <v>31</v>
      </c>
      <c r="M95" s="150">
        <f t="shared" si="17"/>
        <v>0</v>
      </c>
      <c r="N95" s="150">
        <f t="shared" si="17"/>
        <v>1</v>
      </c>
      <c r="O95" s="654"/>
      <c r="P95" s="654"/>
      <c r="Q95" s="654"/>
      <c r="R95" s="654"/>
      <c r="S95" s="654"/>
      <c r="T95" s="654"/>
      <c r="U95" s="654"/>
      <c r="V95" s="654"/>
      <c r="W95" s="655"/>
      <c r="X95" s="656"/>
      <c r="Y95" s="154" t="e">
        <f>DATEDIF(X95,"02/28/2021","y")&amp;" Tahun "&amp;DATEDIF(X95,"02/28/2021","ym")&amp;" Bulan"</f>
        <v>#VALUE!</v>
      </c>
      <c r="Z95" s="655"/>
      <c r="AA95" s="655"/>
      <c r="AB95" s="655"/>
      <c r="AC95" s="654"/>
      <c r="AD95" s="655"/>
      <c r="AE95" s="655"/>
      <c r="AF95" s="655"/>
      <c r="AG95" s="655"/>
      <c r="AH95" s="655"/>
      <c r="AI95" s="655"/>
      <c r="AJ95" s="654"/>
      <c r="AK95" s="657"/>
      <c r="AL95" s="658"/>
    </row>
    <row r="96" spans="1:39" s="97" customFormat="1" ht="14">
      <c r="A96" s="64">
        <f t="shared" ref="A96:A114" si="18">ROW()-10</f>
        <v>86</v>
      </c>
      <c r="B96" s="29" t="s">
        <v>282</v>
      </c>
      <c r="C96" s="1" t="s">
        <v>25</v>
      </c>
      <c r="D96" s="1" t="s">
        <v>692</v>
      </c>
      <c r="E96" s="1" t="s">
        <v>616</v>
      </c>
      <c r="F96" s="1" t="s">
        <v>693</v>
      </c>
      <c r="G96" s="1" t="s">
        <v>694</v>
      </c>
      <c r="H96" s="1" t="s">
        <v>695</v>
      </c>
      <c r="I96" s="2" t="s">
        <v>696</v>
      </c>
      <c r="J96" s="1">
        <v>1</v>
      </c>
      <c r="K96" s="1"/>
      <c r="L96" s="1">
        <v>1</v>
      </c>
      <c r="M96" s="1"/>
      <c r="N96" s="1"/>
      <c r="O96" s="1" t="s">
        <v>99</v>
      </c>
      <c r="P96" s="20">
        <v>41989</v>
      </c>
      <c r="Q96" s="4" t="str">
        <f t="shared" ref="Q96:Q109" ca="1" si="19">DATEDIF(P96,NOW(),"Y")&amp;" Tahun "&amp;DATEDIF(P96,NOW(),"YM")&amp;" Bulan"&amp;DATEDIF(P96,NOW(),"MD")&amp;" Hari"</f>
        <v>7 Tahun 7 Bulan20 Hari</v>
      </c>
      <c r="R96" s="1" t="s">
        <v>54</v>
      </c>
      <c r="S96" s="1" t="s">
        <v>146</v>
      </c>
      <c r="T96" s="1" t="s">
        <v>49</v>
      </c>
      <c r="U96" s="1" t="s">
        <v>50</v>
      </c>
      <c r="V96" s="1" t="s">
        <v>50</v>
      </c>
      <c r="W96" s="1" t="s">
        <v>56</v>
      </c>
      <c r="X96" s="2" t="s">
        <v>242</v>
      </c>
      <c r="Y96" s="71">
        <v>31350</v>
      </c>
      <c r="Z96" s="4" t="str">
        <f t="shared" ref="Z96:Z109" ca="1" si="20">DATEDIF(Y96,NOW(),"Y")&amp;" Tahun "&amp;DATEDIF(Y96,NOW(),"YM")&amp;" Bulan"</f>
        <v>36 Tahun 9 Bulan</v>
      </c>
      <c r="AA96" s="1"/>
      <c r="AB96" s="1"/>
      <c r="AC96" s="1" t="s">
        <v>4527</v>
      </c>
      <c r="AD96" s="1" t="s">
        <v>4535</v>
      </c>
      <c r="AE96" s="1"/>
      <c r="AF96" s="1" t="s">
        <v>146</v>
      </c>
      <c r="AG96" s="1" t="s">
        <v>146</v>
      </c>
      <c r="AH96" s="1" t="s">
        <v>146</v>
      </c>
      <c r="AI96" s="1"/>
      <c r="AJ96" s="1" t="s">
        <v>2852</v>
      </c>
      <c r="AK96" s="286">
        <v>835961483956000</v>
      </c>
      <c r="AL96" s="1">
        <v>387429029</v>
      </c>
    </row>
    <row r="97" spans="1:38" s="97" customFormat="1" ht="14">
      <c r="A97" s="64">
        <f t="shared" si="18"/>
        <v>87</v>
      </c>
      <c r="B97" s="29" t="s">
        <v>282</v>
      </c>
      <c r="C97" s="1" t="s">
        <v>25</v>
      </c>
      <c r="D97" s="1" t="s">
        <v>697</v>
      </c>
      <c r="E97" s="1" t="s">
        <v>616</v>
      </c>
      <c r="F97" s="1" t="s">
        <v>698</v>
      </c>
      <c r="G97" s="1" t="s">
        <v>699</v>
      </c>
      <c r="H97" s="1" t="s">
        <v>700</v>
      </c>
      <c r="I97" s="2" t="s">
        <v>701</v>
      </c>
      <c r="J97" s="1">
        <v>1</v>
      </c>
      <c r="K97" s="1"/>
      <c r="L97" s="1">
        <v>1</v>
      </c>
      <c r="M97" s="1"/>
      <c r="N97" s="1"/>
      <c r="O97" s="1" t="s">
        <v>99</v>
      </c>
      <c r="P97" s="20">
        <v>41903</v>
      </c>
      <c r="Q97" s="4" t="str">
        <f t="shared" ca="1" si="19"/>
        <v>7 Tahun 10 Bulan15 Hari</v>
      </c>
      <c r="R97" s="1" t="s">
        <v>54</v>
      </c>
      <c r="S97" s="1" t="s">
        <v>146</v>
      </c>
      <c r="T97" s="1" t="s">
        <v>49</v>
      </c>
      <c r="U97" s="1" t="s">
        <v>68</v>
      </c>
      <c r="V97" s="1" t="s">
        <v>68</v>
      </c>
      <c r="W97" s="1" t="s">
        <v>56</v>
      </c>
      <c r="X97" s="2" t="s">
        <v>150</v>
      </c>
      <c r="Y97" s="71">
        <v>32564</v>
      </c>
      <c r="Z97" s="4" t="str">
        <f t="shared" ca="1" si="20"/>
        <v>33 Tahun 5 Bulan</v>
      </c>
      <c r="AA97" s="1"/>
      <c r="AB97" s="1"/>
      <c r="AC97" s="1" t="s">
        <v>4527</v>
      </c>
      <c r="AD97" s="1" t="s">
        <v>2853</v>
      </c>
      <c r="AE97" s="1"/>
      <c r="AF97" s="1" t="s">
        <v>146</v>
      </c>
      <c r="AG97" s="1" t="s">
        <v>146</v>
      </c>
      <c r="AH97" s="1" t="s">
        <v>146</v>
      </c>
      <c r="AI97" s="1">
        <v>16042798146</v>
      </c>
      <c r="AJ97" s="1" t="s">
        <v>2854</v>
      </c>
      <c r="AK97" s="286">
        <v>828620914956000</v>
      </c>
      <c r="AL97" s="1">
        <v>357785979</v>
      </c>
    </row>
    <row r="98" spans="1:38" s="97" customFormat="1" ht="14">
      <c r="A98" s="64">
        <f t="shared" si="18"/>
        <v>88</v>
      </c>
      <c r="B98" s="29" t="s">
        <v>282</v>
      </c>
      <c r="C98" s="1" t="s">
        <v>25</v>
      </c>
      <c r="D98" s="1" t="s">
        <v>703</v>
      </c>
      <c r="E98" s="1" t="s">
        <v>616</v>
      </c>
      <c r="F98" s="1" t="s">
        <v>704</v>
      </c>
      <c r="G98" s="1" t="s">
        <v>705</v>
      </c>
      <c r="H98" s="1" t="s">
        <v>706</v>
      </c>
      <c r="I98" s="2" t="s">
        <v>707</v>
      </c>
      <c r="J98" s="1">
        <v>1</v>
      </c>
      <c r="K98" s="1"/>
      <c r="L98" s="1">
        <v>1</v>
      </c>
      <c r="M98" s="1"/>
      <c r="N98" s="1"/>
      <c r="O98" s="1" t="s">
        <v>120</v>
      </c>
      <c r="P98" s="20">
        <v>42567</v>
      </c>
      <c r="Q98" s="4" t="str">
        <f t="shared" ca="1" si="19"/>
        <v>6 Tahun 0 Bulan20 Hari</v>
      </c>
      <c r="R98" s="1" t="s">
        <v>54</v>
      </c>
      <c r="S98" s="1" t="s">
        <v>146</v>
      </c>
      <c r="T98" s="1" t="s">
        <v>49</v>
      </c>
      <c r="U98" s="1" t="s">
        <v>50</v>
      </c>
      <c r="V98" s="1" t="s">
        <v>50</v>
      </c>
      <c r="W98" s="1" t="s">
        <v>51</v>
      </c>
      <c r="X98" s="2" t="s">
        <v>194</v>
      </c>
      <c r="Y98" s="71">
        <v>33113</v>
      </c>
      <c r="Z98" s="4" t="str">
        <f t="shared" ca="1" si="20"/>
        <v>31 Tahun 11 Bulan</v>
      </c>
      <c r="AA98" s="1"/>
      <c r="AB98" s="1"/>
      <c r="AC98" s="1" t="s">
        <v>4527</v>
      </c>
      <c r="AD98" s="1" t="s">
        <v>4540</v>
      </c>
      <c r="AE98" s="1"/>
      <c r="AF98" s="1" t="s">
        <v>146</v>
      </c>
      <c r="AG98" s="1" t="s">
        <v>146</v>
      </c>
      <c r="AH98" s="1" t="s">
        <v>146</v>
      </c>
      <c r="AI98" s="1">
        <v>16042797957</v>
      </c>
      <c r="AJ98" s="1" t="s">
        <v>2855</v>
      </c>
      <c r="AK98" s="286">
        <v>909476343956000</v>
      </c>
      <c r="AL98" s="1">
        <v>459722059</v>
      </c>
    </row>
    <row r="99" spans="1:38" s="97" customFormat="1" ht="14">
      <c r="A99" s="64">
        <f t="shared" si="18"/>
        <v>89</v>
      </c>
      <c r="B99" s="29" t="s">
        <v>282</v>
      </c>
      <c r="C99" s="1" t="s">
        <v>25</v>
      </c>
      <c r="D99" s="1" t="s">
        <v>702</v>
      </c>
      <c r="E99" s="1" t="s">
        <v>616</v>
      </c>
      <c r="F99" s="1" t="s">
        <v>708</v>
      </c>
      <c r="G99" s="1" t="s">
        <v>709</v>
      </c>
      <c r="H99" s="1" t="s">
        <v>710</v>
      </c>
      <c r="I99" s="2" t="s">
        <v>711</v>
      </c>
      <c r="J99" s="1">
        <v>1</v>
      </c>
      <c r="K99" s="1"/>
      <c r="L99" s="1">
        <v>1</v>
      </c>
      <c r="M99" s="1"/>
      <c r="N99" s="1"/>
      <c r="O99" s="1" t="s">
        <v>102</v>
      </c>
      <c r="P99" s="20">
        <v>41309</v>
      </c>
      <c r="Q99" s="4" t="str">
        <f t="shared" ca="1" si="19"/>
        <v>9 Tahun 6 Bulan1 Hari</v>
      </c>
      <c r="R99" s="1" t="s">
        <v>58</v>
      </c>
      <c r="S99" s="1" t="s">
        <v>243</v>
      </c>
      <c r="T99" s="1" t="s">
        <v>49</v>
      </c>
      <c r="U99" s="1" t="s">
        <v>50</v>
      </c>
      <c r="V99" s="1" t="s">
        <v>111</v>
      </c>
      <c r="W99" s="1" t="s">
        <v>56</v>
      </c>
      <c r="X99" s="2" t="s">
        <v>2459</v>
      </c>
      <c r="Y99" s="71">
        <v>31267</v>
      </c>
      <c r="Z99" s="4" t="str">
        <f t="shared" ca="1" si="20"/>
        <v>36 Tahun 11 Bulan</v>
      </c>
      <c r="AA99" s="1"/>
      <c r="AB99" s="1"/>
      <c r="AC99" s="1" t="s">
        <v>4527</v>
      </c>
      <c r="AD99" s="1" t="s">
        <v>4533</v>
      </c>
      <c r="AE99" s="1"/>
      <c r="AF99" s="1" t="s">
        <v>146</v>
      </c>
      <c r="AG99" s="1" t="s">
        <v>146</v>
      </c>
      <c r="AH99" s="1" t="s">
        <v>146</v>
      </c>
      <c r="AI99" s="1"/>
      <c r="AJ99" s="1" t="s">
        <v>2856</v>
      </c>
      <c r="AK99" s="286">
        <v>723689220956000</v>
      </c>
      <c r="AL99" s="1">
        <v>367495019</v>
      </c>
    </row>
    <row r="100" spans="1:38" s="97" customFormat="1" ht="14">
      <c r="A100" s="64">
        <f t="shared" si="18"/>
        <v>90</v>
      </c>
      <c r="B100" s="29" t="s">
        <v>282</v>
      </c>
      <c r="C100" s="1" t="s">
        <v>25</v>
      </c>
      <c r="D100" s="1" t="s">
        <v>712</v>
      </c>
      <c r="E100" s="1" t="s">
        <v>616</v>
      </c>
      <c r="F100" s="1" t="s">
        <v>713</v>
      </c>
      <c r="G100" s="1" t="s">
        <v>714</v>
      </c>
      <c r="H100" s="1" t="s">
        <v>715</v>
      </c>
      <c r="I100" s="2" t="s">
        <v>716</v>
      </c>
      <c r="J100" s="1">
        <v>1</v>
      </c>
      <c r="K100" s="1"/>
      <c r="L100" s="1">
        <v>1</v>
      </c>
      <c r="M100" s="1"/>
      <c r="N100" s="1"/>
      <c r="O100" s="1" t="s">
        <v>103</v>
      </c>
      <c r="P100" s="20">
        <v>43955</v>
      </c>
      <c r="Q100" s="4" t="str">
        <f t="shared" ca="1" si="19"/>
        <v>2 Tahun 3 Bulan1 Hari</v>
      </c>
      <c r="R100" s="1" t="s">
        <v>52</v>
      </c>
      <c r="S100" s="1" t="s">
        <v>146</v>
      </c>
      <c r="T100" s="1" t="s">
        <v>49</v>
      </c>
      <c r="U100" s="1" t="s">
        <v>50</v>
      </c>
      <c r="V100" s="1" t="s">
        <v>50</v>
      </c>
      <c r="W100" s="1" t="s">
        <v>71</v>
      </c>
      <c r="X100" s="2" t="s">
        <v>129</v>
      </c>
      <c r="Y100" s="71">
        <v>27639</v>
      </c>
      <c r="Z100" s="4" t="str">
        <f t="shared" ca="1" si="20"/>
        <v>46 Tahun 11 Bulan</v>
      </c>
      <c r="AA100" s="1"/>
      <c r="AB100" s="1"/>
      <c r="AC100" s="1" t="s">
        <v>4527</v>
      </c>
      <c r="AD100" s="1" t="s">
        <v>4535</v>
      </c>
      <c r="AE100" s="1"/>
      <c r="AF100" s="1" t="s">
        <v>146</v>
      </c>
      <c r="AG100" s="1" t="s">
        <v>146</v>
      </c>
      <c r="AH100" s="1" t="s">
        <v>146</v>
      </c>
      <c r="AI100" s="1">
        <v>17031023629</v>
      </c>
      <c r="AJ100" s="1" t="s">
        <v>2857</v>
      </c>
      <c r="AK100" s="286"/>
      <c r="AL100" s="1">
        <v>684624952</v>
      </c>
    </row>
    <row r="101" spans="1:38" s="97" customFormat="1" ht="14">
      <c r="A101" s="64">
        <f t="shared" si="18"/>
        <v>91</v>
      </c>
      <c r="B101" s="29" t="s">
        <v>282</v>
      </c>
      <c r="C101" s="1" t="s">
        <v>25</v>
      </c>
      <c r="D101" s="1" t="s">
        <v>721</v>
      </c>
      <c r="E101" s="1" t="s">
        <v>573</v>
      </c>
      <c r="F101" s="1" t="s">
        <v>722</v>
      </c>
      <c r="G101" s="1" t="s">
        <v>723</v>
      </c>
      <c r="H101" s="1" t="s">
        <v>724</v>
      </c>
      <c r="I101" s="2" t="s">
        <v>725</v>
      </c>
      <c r="J101" s="1">
        <v>1</v>
      </c>
      <c r="K101" s="1"/>
      <c r="L101" s="1">
        <v>1</v>
      </c>
      <c r="M101" s="1"/>
      <c r="N101" s="1"/>
      <c r="O101" s="1" t="s">
        <v>103</v>
      </c>
      <c r="P101" s="20">
        <v>43836</v>
      </c>
      <c r="Q101" s="4" t="str">
        <f t="shared" ca="1" si="19"/>
        <v>2 Tahun 6 Bulan30 Hari</v>
      </c>
      <c r="R101" s="1" t="s">
        <v>81</v>
      </c>
      <c r="S101" s="1" t="s">
        <v>146</v>
      </c>
      <c r="T101" s="1" t="s">
        <v>63</v>
      </c>
      <c r="U101" s="1" t="s">
        <v>66</v>
      </c>
      <c r="V101" s="1" t="s">
        <v>118</v>
      </c>
      <c r="W101" s="1" t="s">
        <v>76</v>
      </c>
      <c r="X101" s="2" t="s">
        <v>2461</v>
      </c>
      <c r="Y101" s="71">
        <v>31098</v>
      </c>
      <c r="Z101" s="4" t="str">
        <f t="shared" ca="1" si="20"/>
        <v>37 Tahun 5 Bulan</v>
      </c>
      <c r="AA101" s="1"/>
      <c r="AB101" s="1"/>
      <c r="AC101" s="1" t="s">
        <v>4527</v>
      </c>
      <c r="AD101" s="1" t="s">
        <v>2860</v>
      </c>
      <c r="AE101" s="1"/>
      <c r="AF101" s="1" t="s">
        <v>57</v>
      </c>
      <c r="AG101" s="1"/>
      <c r="AH101" s="1"/>
      <c r="AI101" s="1">
        <v>18012338234</v>
      </c>
      <c r="AJ101" s="1" t="s">
        <v>2861</v>
      </c>
      <c r="AK101" s="286"/>
      <c r="AL101" s="1">
        <v>695286055</v>
      </c>
    </row>
    <row r="102" spans="1:38" s="97" customFormat="1" ht="14">
      <c r="A102" s="64">
        <f t="shared" si="18"/>
        <v>92</v>
      </c>
      <c r="B102" s="29" t="s">
        <v>282</v>
      </c>
      <c r="C102" s="1" t="s">
        <v>25</v>
      </c>
      <c r="D102" s="1" t="s">
        <v>1179</v>
      </c>
      <c r="E102" s="1" t="s">
        <v>616</v>
      </c>
      <c r="F102" s="1" t="s">
        <v>1180</v>
      </c>
      <c r="G102" s="1" t="s">
        <v>1181</v>
      </c>
      <c r="H102" s="1" t="s">
        <v>1182</v>
      </c>
      <c r="I102" s="2" t="s">
        <v>1183</v>
      </c>
      <c r="J102" s="1">
        <v>1</v>
      </c>
      <c r="K102" s="1"/>
      <c r="L102" s="1">
        <v>1</v>
      </c>
      <c r="M102" s="1"/>
      <c r="N102" s="1"/>
      <c r="O102" s="1" t="s">
        <v>107</v>
      </c>
      <c r="P102" s="20">
        <v>43010</v>
      </c>
      <c r="Q102" s="4" t="str">
        <f t="shared" ca="1" si="19"/>
        <v>4 Tahun 10 Bulan3 Hari</v>
      </c>
      <c r="R102" s="1" t="s">
        <v>54</v>
      </c>
      <c r="S102" s="1" t="s">
        <v>146</v>
      </c>
      <c r="T102" s="1" t="s">
        <v>49</v>
      </c>
      <c r="U102" s="1" t="s">
        <v>50</v>
      </c>
      <c r="V102" s="1" t="s">
        <v>50</v>
      </c>
      <c r="W102" s="1" t="s">
        <v>56</v>
      </c>
      <c r="X102" s="2" t="s">
        <v>57</v>
      </c>
      <c r="Y102" s="71">
        <v>33423</v>
      </c>
      <c r="Z102" s="4" t="str">
        <f t="shared" ca="1" si="20"/>
        <v>31 Tahun 1 Bulan</v>
      </c>
      <c r="AA102" s="1"/>
      <c r="AB102" s="1"/>
      <c r="AC102" s="1" t="s">
        <v>4527</v>
      </c>
      <c r="AD102" s="1" t="s">
        <v>4592</v>
      </c>
      <c r="AE102" s="1"/>
      <c r="AF102" s="1" t="s">
        <v>146</v>
      </c>
      <c r="AG102" s="1" t="s">
        <v>146</v>
      </c>
      <c r="AH102" s="1" t="s">
        <v>146</v>
      </c>
      <c r="AI102" s="1">
        <v>17064029519</v>
      </c>
      <c r="AJ102" s="1"/>
      <c r="AK102" s="286">
        <v>842824518956000</v>
      </c>
      <c r="AL102" s="1">
        <v>605394339</v>
      </c>
    </row>
    <row r="103" spans="1:38" s="97" customFormat="1" ht="14">
      <c r="A103" s="64">
        <f t="shared" si="18"/>
        <v>93</v>
      </c>
      <c r="B103" s="29" t="s">
        <v>282</v>
      </c>
      <c r="C103" s="1" t="s">
        <v>25</v>
      </c>
      <c r="D103" s="1" t="s">
        <v>3542</v>
      </c>
      <c r="E103" s="1" t="s">
        <v>616</v>
      </c>
      <c r="F103" s="1"/>
      <c r="G103" s="551" t="s">
        <v>3662</v>
      </c>
      <c r="H103" s="5" t="s">
        <v>4777</v>
      </c>
      <c r="I103" s="2" t="s">
        <v>691</v>
      </c>
      <c r="J103" s="1">
        <v>1</v>
      </c>
      <c r="K103" s="1"/>
      <c r="L103" s="1">
        <v>1</v>
      </c>
      <c r="M103" s="1"/>
      <c r="N103" s="1"/>
      <c r="O103" s="1" t="s">
        <v>103</v>
      </c>
      <c r="P103" s="20">
        <v>44137</v>
      </c>
      <c r="Q103" s="4" t="str">
        <f t="shared" ca="1" si="19"/>
        <v>1 Tahun 9 Bulan3 Hari</v>
      </c>
      <c r="R103" s="1" t="s">
        <v>81</v>
      </c>
      <c r="S103" s="1" t="s">
        <v>146</v>
      </c>
      <c r="T103" s="1" t="s">
        <v>63</v>
      </c>
      <c r="U103" s="1" t="s">
        <v>66</v>
      </c>
      <c r="V103" s="1" t="s">
        <v>118</v>
      </c>
      <c r="W103" s="1" t="s">
        <v>51</v>
      </c>
      <c r="X103" s="2" t="s">
        <v>2457</v>
      </c>
      <c r="Y103" s="71">
        <v>32046</v>
      </c>
      <c r="Z103" s="4" t="str">
        <f t="shared" ca="1" si="20"/>
        <v>34 Tahun 10 Bulan</v>
      </c>
      <c r="AA103" s="1"/>
      <c r="AB103" s="1" t="s">
        <v>146</v>
      </c>
      <c r="AC103" s="1" t="s">
        <v>4527</v>
      </c>
      <c r="AD103" s="1" t="s">
        <v>4550</v>
      </c>
      <c r="AE103" s="1" t="s">
        <v>146</v>
      </c>
      <c r="AF103" s="1" t="s">
        <v>146</v>
      </c>
      <c r="AG103" s="1" t="s">
        <v>146</v>
      </c>
      <c r="AH103" s="1"/>
      <c r="AI103" s="1"/>
      <c r="AJ103" s="1"/>
      <c r="AK103" s="286"/>
      <c r="AL103" s="1"/>
    </row>
    <row r="104" spans="1:38" s="97" customFormat="1" ht="14">
      <c r="A104" s="64">
        <f t="shared" si="18"/>
        <v>94</v>
      </c>
      <c r="B104" s="29" t="s">
        <v>282</v>
      </c>
      <c r="C104" s="1" t="s">
        <v>25</v>
      </c>
      <c r="D104" s="1" t="s">
        <v>5212</v>
      </c>
      <c r="E104" s="1" t="s">
        <v>616</v>
      </c>
      <c r="F104" s="1" t="s">
        <v>2046</v>
      </c>
      <c r="G104" s="1" t="s">
        <v>2047</v>
      </c>
      <c r="H104" s="1" t="s">
        <v>2048</v>
      </c>
      <c r="I104" s="2" t="s">
        <v>2049</v>
      </c>
      <c r="J104" s="1">
        <v>1</v>
      </c>
      <c r="K104" s="1"/>
      <c r="L104" s="1">
        <v>1</v>
      </c>
      <c r="M104" s="1"/>
      <c r="N104" s="1"/>
      <c r="O104" s="1" t="s">
        <v>103</v>
      </c>
      <c r="P104" s="20">
        <v>42975</v>
      </c>
      <c r="Q104" s="4" t="str">
        <f t="shared" ca="1" si="19"/>
        <v>4 Tahun 11 Bulan8 Hari</v>
      </c>
      <c r="R104" s="1" t="s">
        <v>58</v>
      </c>
      <c r="S104" s="1" t="s">
        <v>146</v>
      </c>
      <c r="T104" s="1" t="s">
        <v>73</v>
      </c>
      <c r="U104" s="1" t="s">
        <v>50</v>
      </c>
      <c r="V104" s="1" t="s">
        <v>111</v>
      </c>
      <c r="W104" s="1" t="s">
        <v>76</v>
      </c>
      <c r="X104" s="2" t="s">
        <v>57</v>
      </c>
      <c r="Y104" s="71">
        <v>34771</v>
      </c>
      <c r="Z104" s="4" t="str">
        <f t="shared" ca="1" si="20"/>
        <v>27 Tahun 4 Bulan</v>
      </c>
      <c r="AA104" s="1"/>
      <c r="AB104" s="1"/>
      <c r="AC104" s="1" t="s">
        <v>4647</v>
      </c>
      <c r="AD104" s="1" t="s">
        <v>4666</v>
      </c>
      <c r="AE104" s="1"/>
      <c r="AF104" s="1" t="s">
        <v>146</v>
      </c>
      <c r="AG104" s="1" t="s">
        <v>146</v>
      </c>
      <c r="AH104" s="1" t="s">
        <v>146</v>
      </c>
      <c r="AI104" s="1">
        <v>17064029410</v>
      </c>
      <c r="AJ104" s="1"/>
      <c r="AK104" s="286">
        <v>842436974956000</v>
      </c>
      <c r="AL104" s="1"/>
    </row>
    <row r="105" spans="1:38" s="97" customFormat="1" ht="14.5">
      <c r="A105" s="64">
        <f t="shared" si="18"/>
        <v>95</v>
      </c>
      <c r="B105" s="7" t="s">
        <v>282</v>
      </c>
      <c r="C105" s="1" t="s">
        <v>25</v>
      </c>
      <c r="D105" s="73" t="s">
        <v>6488</v>
      </c>
      <c r="E105" s="73" t="s">
        <v>616</v>
      </c>
      <c r="F105" s="73"/>
      <c r="G105" s="161" t="s">
        <v>5204</v>
      </c>
      <c r="H105" s="111" t="s">
        <v>5029</v>
      </c>
      <c r="I105" s="110" t="s">
        <v>5030</v>
      </c>
      <c r="J105" s="73">
        <v>1</v>
      </c>
      <c r="K105" s="73"/>
      <c r="L105" s="1">
        <v>1</v>
      </c>
      <c r="M105" s="1"/>
      <c r="N105" s="72"/>
      <c r="O105" s="1" t="s">
        <v>103</v>
      </c>
      <c r="P105" s="162">
        <v>44607</v>
      </c>
      <c r="Q105" s="112" t="str">
        <f t="shared" ca="1" si="19"/>
        <v>0 Tahun 5 Bulan21 Hari</v>
      </c>
      <c r="R105" s="74" t="s">
        <v>81</v>
      </c>
      <c r="S105" s="73"/>
      <c r="T105" s="74" t="s">
        <v>73</v>
      </c>
      <c r="U105" s="74" t="s">
        <v>68</v>
      </c>
      <c r="V105" s="73" t="s">
        <v>68</v>
      </c>
      <c r="W105" s="73" t="s">
        <v>71</v>
      </c>
      <c r="X105" s="113" t="s">
        <v>5031</v>
      </c>
      <c r="Y105" s="114">
        <v>29126</v>
      </c>
      <c r="Z105" s="112" t="str">
        <f t="shared" ca="1" si="20"/>
        <v>42 Tahun 10 Bulan</v>
      </c>
      <c r="AA105" s="73"/>
      <c r="AB105" s="73"/>
      <c r="AC105" s="74" t="s">
        <v>4527</v>
      </c>
      <c r="AD105" s="73" t="s">
        <v>5032</v>
      </c>
      <c r="AE105" s="73"/>
      <c r="AF105" s="73" t="s">
        <v>57</v>
      </c>
      <c r="AG105" s="73" t="s">
        <v>74</v>
      </c>
      <c r="AH105" s="73" t="s">
        <v>52</v>
      </c>
      <c r="AI105" s="73"/>
      <c r="AJ105" s="73"/>
      <c r="AK105" s="291"/>
      <c r="AL105" s="7"/>
    </row>
    <row r="106" spans="1:38" s="97" customFormat="1" ht="14">
      <c r="A106" s="64">
        <f t="shared" si="18"/>
        <v>96</v>
      </c>
      <c r="B106" s="29" t="s">
        <v>282</v>
      </c>
      <c r="C106" s="1" t="s">
        <v>25</v>
      </c>
      <c r="D106" s="1" t="s">
        <v>5062</v>
      </c>
      <c r="E106" s="1" t="s">
        <v>616</v>
      </c>
      <c r="F106" s="1" t="s">
        <v>678</v>
      </c>
      <c r="G106" s="1" t="s">
        <v>679</v>
      </c>
      <c r="H106" s="1" t="s">
        <v>680</v>
      </c>
      <c r="I106" s="2" t="s">
        <v>681</v>
      </c>
      <c r="J106" s="1">
        <v>1</v>
      </c>
      <c r="K106" s="1"/>
      <c r="L106" s="1">
        <v>1</v>
      </c>
      <c r="M106" s="1"/>
      <c r="N106" s="1"/>
      <c r="O106" s="1" t="s">
        <v>103</v>
      </c>
      <c r="P106" s="20">
        <v>43010</v>
      </c>
      <c r="Q106" s="4" t="str">
        <f t="shared" ca="1" si="19"/>
        <v>4 Tahun 10 Bulan3 Hari</v>
      </c>
      <c r="R106" s="1" t="s">
        <v>54</v>
      </c>
      <c r="S106" s="1" t="s">
        <v>146</v>
      </c>
      <c r="T106" s="1" t="s">
        <v>49</v>
      </c>
      <c r="U106" s="1" t="s">
        <v>50</v>
      </c>
      <c r="V106" s="1" t="s">
        <v>50</v>
      </c>
      <c r="W106" s="1" t="s">
        <v>51</v>
      </c>
      <c r="X106" s="2" t="s">
        <v>2453</v>
      </c>
      <c r="Y106" s="71">
        <v>32047</v>
      </c>
      <c r="Z106" s="4" t="str">
        <f t="shared" ca="1" si="20"/>
        <v>34 Tahun 10 Bulan</v>
      </c>
      <c r="AA106" s="1"/>
      <c r="AB106" s="1"/>
      <c r="AC106" s="1" t="s">
        <v>4527</v>
      </c>
      <c r="AD106" s="1" t="s">
        <v>4572</v>
      </c>
      <c r="AE106" s="1"/>
      <c r="AF106" s="1" t="s">
        <v>146</v>
      </c>
      <c r="AG106" s="1" t="s">
        <v>146</v>
      </c>
      <c r="AH106" s="1" t="s">
        <v>146</v>
      </c>
      <c r="AI106" s="1">
        <v>17064029527</v>
      </c>
      <c r="AJ106" s="1" t="s">
        <v>2849</v>
      </c>
      <c r="AK106" s="286">
        <v>842804825956000</v>
      </c>
      <c r="AL106" s="1">
        <v>596968914</v>
      </c>
    </row>
    <row r="107" spans="1:38" s="97" customFormat="1" ht="14">
      <c r="A107" s="64">
        <f t="shared" si="18"/>
        <v>97</v>
      </c>
      <c r="B107" s="29" t="s">
        <v>282</v>
      </c>
      <c r="C107" s="1" t="s">
        <v>25</v>
      </c>
      <c r="D107" s="1" t="s">
        <v>5062</v>
      </c>
      <c r="E107" s="1" t="s">
        <v>573</v>
      </c>
      <c r="F107" s="1" t="s">
        <v>637</v>
      </c>
      <c r="G107" s="1" t="s">
        <v>638</v>
      </c>
      <c r="H107" s="1" t="s">
        <v>639</v>
      </c>
      <c r="I107" s="2" t="s">
        <v>640</v>
      </c>
      <c r="J107" s="1">
        <v>1</v>
      </c>
      <c r="K107" s="1"/>
      <c r="L107" s="1">
        <v>1</v>
      </c>
      <c r="M107" s="1"/>
      <c r="N107" s="1"/>
      <c r="O107" s="1" t="s">
        <v>102</v>
      </c>
      <c r="P107" s="20">
        <v>41256</v>
      </c>
      <c r="Q107" s="4" t="str">
        <f t="shared" ca="1" si="19"/>
        <v>9 Tahun 7 Bulan23 Hari</v>
      </c>
      <c r="R107" s="1" t="s">
        <v>58</v>
      </c>
      <c r="S107" s="1" t="s">
        <v>248</v>
      </c>
      <c r="T107" s="1" t="s">
        <v>63</v>
      </c>
      <c r="U107" s="1" t="s">
        <v>66</v>
      </c>
      <c r="V107" s="1" t="s">
        <v>118</v>
      </c>
      <c r="W107" s="1" t="s">
        <v>76</v>
      </c>
      <c r="X107" s="2" t="s">
        <v>2451</v>
      </c>
      <c r="Y107" s="71">
        <v>32248</v>
      </c>
      <c r="Z107" s="4" t="str">
        <f t="shared" ca="1" si="20"/>
        <v>34 Tahun 3 Bulan</v>
      </c>
      <c r="AA107" s="1"/>
      <c r="AB107" s="1"/>
      <c r="AC107" s="1" t="s">
        <v>4527</v>
      </c>
      <c r="AD107" s="1" t="s">
        <v>4582</v>
      </c>
      <c r="AE107" s="1"/>
      <c r="AF107" s="1" t="s">
        <v>146</v>
      </c>
      <c r="AG107" s="1" t="s">
        <v>146</v>
      </c>
      <c r="AH107" s="1" t="s">
        <v>146</v>
      </c>
      <c r="AI107" s="1">
        <v>13010308214</v>
      </c>
      <c r="AJ107" s="1" t="s">
        <v>2840</v>
      </c>
      <c r="AK107" s="286">
        <v>916485428956000</v>
      </c>
      <c r="AL107" s="1">
        <v>362778614</v>
      </c>
    </row>
    <row r="108" spans="1:38" s="97" customFormat="1" ht="14">
      <c r="A108" s="64">
        <f t="shared" si="18"/>
        <v>98</v>
      </c>
      <c r="B108" s="29" t="s">
        <v>282</v>
      </c>
      <c r="C108" s="1" t="s">
        <v>25</v>
      </c>
      <c r="D108" s="1" t="s">
        <v>690</v>
      </c>
      <c r="E108" s="1" t="s">
        <v>616</v>
      </c>
      <c r="F108" s="1"/>
      <c r="G108" s="551" t="s">
        <v>3661</v>
      </c>
      <c r="H108" s="1" t="s">
        <v>730</v>
      </c>
      <c r="I108" s="2" t="s">
        <v>731</v>
      </c>
      <c r="J108" s="1">
        <v>1</v>
      </c>
      <c r="K108" s="1"/>
      <c r="L108" s="1">
        <v>1</v>
      </c>
      <c r="M108" s="1"/>
      <c r="N108" s="1"/>
      <c r="O108" s="1" t="s">
        <v>103</v>
      </c>
      <c r="P108" s="20">
        <v>44244</v>
      </c>
      <c r="Q108" s="4" t="str">
        <f t="shared" ca="1" si="19"/>
        <v>1 Tahun 5 Bulan19 Hari</v>
      </c>
      <c r="R108" s="1" t="s">
        <v>54</v>
      </c>
      <c r="S108" s="1"/>
      <c r="T108" s="1" t="s">
        <v>49</v>
      </c>
      <c r="U108" s="1" t="s">
        <v>50</v>
      </c>
      <c r="V108" s="1" t="s">
        <v>50</v>
      </c>
      <c r="W108" s="1" t="s">
        <v>51</v>
      </c>
      <c r="X108" s="2" t="s">
        <v>131</v>
      </c>
      <c r="Y108" s="71">
        <v>31152</v>
      </c>
      <c r="Z108" s="4" t="str">
        <f t="shared" ca="1" si="20"/>
        <v>37 Tahun 3 Bulan</v>
      </c>
      <c r="AA108" s="1"/>
      <c r="AB108" s="1"/>
      <c r="AC108" s="1" t="s">
        <v>4527</v>
      </c>
      <c r="AD108" s="1" t="s">
        <v>2863</v>
      </c>
      <c r="AE108" s="1"/>
      <c r="AF108" s="1"/>
      <c r="AG108" s="1"/>
      <c r="AH108" s="1"/>
      <c r="AI108" s="1"/>
      <c r="AJ108" s="1"/>
      <c r="AK108" s="286"/>
      <c r="AL108" s="1"/>
    </row>
    <row r="109" spans="1:38" s="38" customFormat="1" ht="16" customHeight="1">
      <c r="A109" s="64">
        <f t="shared" si="18"/>
        <v>99</v>
      </c>
      <c r="B109" s="1" t="s">
        <v>282</v>
      </c>
      <c r="C109" s="1" t="s">
        <v>45</v>
      </c>
      <c r="D109" s="7" t="s">
        <v>25</v>
      </c>
      <c r="E109" s="1" t="s">
        <v>7057</v>
      </c>
      <c r="F109" s="1"/>
      <c r="G109" s="1"/>
      <c r="H109" s="76" t="s">
        <v>6431</v>
      </c>
      <c r="I109" s="2" t="s">
        <v>6432</v>
      </c>
      <c r="J109" s="1">
        <v>1</v>
      </c>
      <c r="K109" s="1"/>
      <c r="L109" s="1">
        <v>1</v>
      </c>
      <c r="M109" s="1"/>
      <c r="N109" s="1"/>
      <c r="O109" s="1" t="s">
        <v>103</v>
      </c>
      <c r="P109" s="303">
        <v>44581</v>
      </c>
      <c r="Q109" s="4" t="str">
        <f t="shared" ca="1" si="19"/>
        <v>0 Tahun 6 Bulan16 Hari</v>
      </c>
      <c r="R109" s="5" t="s">
        <v>54</v>
      </c>
      <c r="S109" s="1"/>
      <c r="T109" s="1" t="s">
        <v>49</v>
      </c>
      <c r="U109" s="565" t="s">
        <v>126</v>
      </c>
      <c r="V109" s="565" t="s">
        <v>144</v>
      </c>
      <c r="W109" s="1" t="s">
        <v>215</v>
      </c>
      <c r="X109" s="275" t="s">
        <v>6433</v>
      </c>
      <c r="Y109" s="71">
        <v>26671</v>
      </c>
      <c r="Z109" s="4" t="str">
        <f t="shared" ca="1" si="20"/>
        <v>49 Tahun 6 Bulan</v>
      </c>
      <c r="AA109" s="5"/>
      <c r="AB109" s="1"/>
      <c r="AC109" s="72" t="s">
        <v>4527</v>
      </c>
      <c r="AD109" s="1" t="s">
        <v>6434</v>
      </c>
      <c r="AE109" s="1"/>
      <c r="AF109" s="1"/>
      <c r="AG109" s="1" t="s">
        <v>74</v>
      </c>
      <c r="AH109" s="1"/>
      <c r="AI109" s="1"/>
      <c r="AJ109" s="1"/>
      <c r="AK109" s="532"/>
      <c r="AL109" s="1"/>
    </row>
    <row r="110" spans="1:38" s="38" customFormat="1" ht="16" customHeight="1">
      <c r="A110" s="64">
        <f t="shared" si="18"/>
        <v>100</v>
      </c>
      <c r="B110" s="1" t="s">
        <v>282</v>
      </c>
      <c r="C110" s="1" t="s">
        <v>45</v>
      </c>
      <c r="D110" s="7" t="s">
        <v>25</v>
      </c>
      <c r="E110" s="1" t="s">
        <v>7057</v>
      </c>
      <c r="F110" s="1"/>
      <c r="G110" s="1"/>
      <c r="H110" s="76" t="s">
        <v>6435</v>
      </c>
      <c r="I110" s="2" t="s">
        <v>6436</v>
      </c>
      <c r="J110" s="1">
        <v>1</v>
      </c>
      <c r="K110" s="1"/>
      <c r="L110" s="1">
        <v>1</v>
      </c>
      <c r="M110" s="1"/>
      <c r="N110" s="1"/>
      <c r="O110" s="1" t="s">
        <v>103</v>
      </c>
      <c r="P110" s="303">
        <v>44583</v>
      </c>
      <c r="Q110" s="4" t="str">
        <f t="shared" ref="Q110" ca="1" si="21">DATEDIF(P110,NOW(),"Y")&amp;" Tahun "&amp;DATEDIF(P110,NOW(),"YM")&amp;" Bulan"&amp;DATEDIF(P110,NOW(),"MD")&amp;" Hari"</f>
        <v>0 Tahun 6 Bulan14 Hari</v>
      </c>
      <c r="R110" s="5" t="s">
        <v>54</v>
      </c>
      <c r="S110" s="1"/>
      <c r="T110" s="1" t="s">
        <v>49</v>
      </c>
      <c r="U110" s="565" t="s">
        <v>50</v>
      </c>
      <c r="V110" s="565" t="s">
        <v>50</v>
      </c>
      <c r="W110" s="1" t="s">
        <v>88</v>
      </c>
      <c r="X110" s="275" t="s">
        <v>57</v>
      </c>
      <c r="Y110" s="71">
        <v>33857</v>
      </c>
      <c r="Z110" s="4" t="str">
        <f t="shared" ref="Z110" ca="1" si="22">DATEDIF(Y110,NOW(),"Y")&amp;" Tahun "&amp;DATEDIF(Y110,NOW(),"YM")&amp;" Bulan"</f>
        <v>29 Tahun 10 Bulan</v>
      </c>
      <c r="AA110" s="5"/>
      <c r="AB110" s="1"/>
      <c r="AC110" s="72" t="s">
        <v>4527</v>
      </c>
      <c r="AD110" s="1" t="s">
        <v>6437</v>
      </c>
      <c r="AE110" s="1"/>
      <c r="AF110" s="1"/>
      <c r="AG110" s="1" t="s">
        <v>74</v>
      </c>
      <c r="AH110" s="1"/>
      <c r="AI110" s="1"/>
      <c r="AJ110" s="1"/>
      <c r="AK110" s="532"/>
      <c r="AL110" s="1"/>
    </row>
    <row r="111" spans="1:38" s="38" customFormat="1" ht="16" customHeight="1">
      <c r="A111" s="64">
        <f t="shared" si="18"/>
        <v>101</v>
      </c>
      <c r="B111" s="1" t="s">
        <v>282</v>
      </c>
      <c r="C111" s="1" t="s">
        <v>45</v>
      </c>
      <c r="D111" s="7" t="s">
        <v>25</v>
      </c>
      <c r="E111" s="1" t="s">
        <v>7057</v>
      </c>
      <c r="F111" s="1"/>
      <c r="G111" s="1"/>
      <c r="H111" s="27" t="s">
        <v>7044</v>
      </c>
      <c r="I111" s="2" t="s">
        <v>7045</v>
      </c>
      <c r="J111" s="1">
        <v>1</v>
      </c>
      <c r="K111" s="1"/>
      <c r="L111" s="1"/>
      <c r="M111" s="1"/>
      <c r="N111" s="1">
        <v>1</v>
      </c>
      <c r="O111" s="20"/>
      <c r="P111" s="37">
        <v>44691</v>
      </c>
      <c r="Q111" s="34"/>
      <c r="R111" s="21" t="s">
        <v>54</v>
      </c>
      <c r="S111" s="21" t="s">
        <v>62</v>
      </c>
      <c r="T111" s="21" t="s">
        <v>49</v>
      </c>
      <c r="U111" s="31" t="s">
        <v>50</v>
      </c>
      <c r="V111" s="31" t="s">
        <v>50</v>
      </c>
      <c r="W111" s="21" t="s">
        <v>76</v>
      </c>
      <c r="X111" s="31" t="s">
        <v>7046</v>
      </c>
      <c r="Y111" s="61">
        <v>34676</v>
      </c>
      <c r="Z111" s="34"/>
      <c r="AA111" s="21"/>
      <c r="AB111" s="21"/>
      <c r="AC111" s="19" t="s">
        <v>6707</v>
      </c>
      <c r="AD111" s="21" t="s">
        <v>7047</v>
      </c>
      <c r="AE111" s="21"/>
      <c r="AF111" s="21" t="s">
        <v>57</v>
      </c>
      <c r="AG111" s="21" t="s">
        <v>74</v>
      </c>
      <c r="AH111" s="21"/>
      <c r="AI111" s="27"/>
      <c r="AJ111" s="21"/>
      <c r="AK111" s="25"/>
      <c r="AL111" s="21"/>
    </row>
    <row r="112" spans="1:38" s="38" customFormat="1" ht="16" customHeight="1">
      <c r="A112" s="64">
        <f t="shared" si="18"/>
        <v>102</v>
      </c>
      <c r="B112" s="1" t="s">
        <v>282</v>
      </c>
      <c r="C112" s="1" t="s">
        <v>45</v>
      </c>
      <c r="D112" s="7" t="s">
        <v>25</v>
      </c>
      <c r="E112" s="1" t="s">
        <v>7057</v>
      </c>
      <c r="F112" s="1"/>
      <c r="G112" s="1"/>
      <c r="H112" s="27" t="s">
        <v>7048</v>
      </c>
      <c r="I112" s="2" t="s">
        <v>7049</v>
      </c>
      <c r="J112" s="1">
        <v>1</v>
      </c>
      <c r="K112" s="1"/>
      <c r="L112" s="1"/>
      <c r="M112" s="1"/>
      <c r="N112" s="1">
        <v>1</v>
      </c>
      <c r="O112" s="20"/>
      <c r="P112" s="37">
        <v>44691</v>
      </c>
      <c r="Q112" s="34"/>
      <c r="R112" s="21" t="s">
        <v>81</v>
      </c>
      <c r="S112" s="21"/>
      <c r="T112" s="21" t="s">
        <v>49</v>
      </c>
      <c r="U112" s="31" t="s">
        <v>50</v>
      </c>
      <c r="V112" s="31" t="s">
        <v>50</v>
      </c>
      <c r="W112" s="21" t="s">
        <v>88</v>
      </c>
      <c r="X112" s="31" t="s">
        <v>57</v>
      </c>
      <c r="Y112" s="61">
        <v>35438</v>
      </c>
      <c r="Z112" s="34"/>
      <c r="AA112" s="21"/>
      <c r="AB112" s="21"/>
      <c r="AC112" s="19" t="s">
        <v>6707</v>
      </c>
      <c r="AD112" s="21" t="s">
        <v>7050</v>
      </c>
      <c r="AE112" s="21"/>
      <c r="AF112" s="21" t="s">
        <v>57</v>
      </c>
      <c r="AG112" s="21" t="s">
        <v>74</v>
      </c>
      <c r="AH112" s="21"/>
      <c r="AI112" s="27"/>
      <c r="AJ112" s="21"/>
      <c r="AK112" s="25"/>
      <c r="AL112" s="21"/>
    </row>
    <row r="113" spans="1:38" s="38" customFormat="1" ht="16" customHeight="1">
      <c r="A113" s="64">
        <f t="shared" si="18"/>
        <v>103</v>
      </c>
      <c r="B113" s="1" t="s">
        <v>282</v>
      </c>
      <c r="C113" s="1" t="s">
        <v>45</v>
      </c>
      <c r="D113" s="7" t="s">
        <v>25</v>
      </c>
      <c r="E113" s="1" t="s">
        <v>7057</v>
      </c>
      <c r="F113" s="1"/>
      <c r="G113" s="1"/>
      <c r="H113" s="27" t="s">
        <v>7051</v>
      </c>
      <c r="I113" s="2" t="s">
        <v>7052</v>
      </c>
      <c r="J113" s="1">
        <v>1</v>
      </c>
      <c r="K113" s="1"/>
      <c r="L113" s="1"/>
      <c r="M113" s="1"/>
      <c r="N113" s="1">
        <v>1</v>
      </c>
      <c r="O113" s="20"/>
      <c r="P113" s="37">
        <v>44691</v>
      </c>
      <c r="Q113" s="34"/>
      <c r="R113" s="21" t="s">
        <v>54</v>
      </c>
      <c r="S113" s="21" t="s">
        <v>55</v>
      </c>
      <c r="T113" s="21" t="s">
        <v>73</v>
      </c>
      <c r="U113" s="31" t="s">
        <v>68</v>
      </c>
      <c r="V113" s="31" t="s">
        <v>212</v>
      </c>
      <c r="W113" s="21" t="s">
        <v>51</v>
      </c>
      <c r="X113" s="31" t="s">
        <v>289</v>
      </c>
      <c r="Y113" s="61">
        <v>31391</v>
      </c>
      <c r="Z113" s="34"/>
      <c r="AA113" s="21"/>
      <c r="AB113" s="21"/>
      <c r="AC113" s="19" t="s">
        <v>6707</v>
      </c>
      <c r="AD113" s="21" t="s">
        <v>7053</v>
      </c>
      <c r="AE113" s="21"/>
      <c r="AF113" s="21" t="s">
        <v>57</v>
      </c>
      <c r="AG113" s="21" t="s">
        <v>74</v>
      </c>
      <c r="AH113" s="21"/>
      <c r="AI113" s="27"/>
      <c r="AJ113" s="21"/>
      <c r="AK113" s="25"/>
      <c r="AL113" s="21"/>
    </row>
    <row r="114" spans="1:38" s="38" customFormat="1" ht="16" customHeight="1">
      <c r="A114" s="64">
        <f t="shared" si="18"/>
        <v>104</v>
      </c>
      <c r="B114" s="1" t="s">
        <v>282</v>
      </c>
      <c r="C114" s="1" t="s">
        <v>45</v>
      </c>
      <c r="D114" s="7" t="s">
        <v>25</v>
      </c>
      <c r="E114" s="1" t="s">
        <v>7057</v>
      </c>
      <c r="F114" s="1"/>
      <c r="G114" s="1"/>
      <c r="H114" s="27" t="s">
        <v>7054</v>
      </c>
      <c r="I114" s="2" t="s">
        <v>7055</v>
      </c>
      <c r="J114" s="1">
        <v>1</v>
      </c>
      <c r="K114" s="1"/>
      <c r="L114" s="1"/>
      <c r="M114" s="1"/>
      <c r="N114" s="1">
        <v>1</v>
      </c>
      <c r="O114" s="20"/>
      <c r="P114" s="37">
        <v>44691</v>
      </c>
      <c r="Q114" s="34"/>
      <c r="R114" s="21" t="s">
        <v>54</v>
      </c>
      <c r="S114" s="21" t="s">
        <v>62</v>
      </c>
      <c r="T114" s="21" t="s">
        <v>73</v>
      </c>
      <c r="U114" s="31" t="s">
        <v>68</v>
      </c>
      <c r="V114" s="680" t="s">
        <v>212</v>
      </c>
      <c r="W114" s="21" t="s">
        <v>88</v>
      </c>
      <c r="X114" s="31" t="s">
        <v>7056</v>
      </c>
      <c r="Y114" s="61">
        <v>33616</v>
      </c>
      <c r="Z114" s="34"/>
      <c r="AA114" s="21"/>
      <c r="AB114" s="21"/>
      <c r="AC114" s="19" t="s">
        <v>5501</v>
      </c>
      <c r="AD114" s="21" t="s">
        <v>5287</v>
      </c>
      <c r="AE114" s="21"/>
      <c r="AF114" s="21" t="s">
        <v>57</v>
      </c>
      <c r="AG114" s="21" t="s">
        <v>74</v>
      </c>
      <c r="AH114" s="21"/>
      <c r="AI114" s="27"/>
      <c r="AJ114" s="21"/>
      <c r="AK114" s="25"/>
      <c r="AL114" s="21"/>
    </row>
    <row r="115" spans="1:38" s="38" customFormat="1" ht="24" customHeight="1">
      <c r="A115" s="147"/>
      <c r="B115" s="131"/>
      <c r="C115" s="131"/>
      <c r="D115" s="131"/>
      <c r="E115" s="131" t="s">
        <v>3317</v>
      </c>
      <c r="F115" s="149"/>
      <c r="G115" s="163"/>
      <c r="H115" s="141"/>
      <c r="I115" s="149"/>
      <c r="J115" s="155">
        <f>SUM(J96:J114)</f>
        <v>19</v>
      </c>
      <c r="K115" s="155">
        <f t="shared" ref="K115:N115" si="23">SUM(K96:K114)</f>
        <v>0</v>
      </c>
      <c r="L115" s="155">
        <f t="shared" si="23"/>
        <v>15</v>
      </c>
      <c r="M115" s="155">
        <f t="shared" si="23"/>
        <v>0</v>
      </c>
      <c r="N115" s="155">
        <f t="shared" si="23"/>
        <v>4</v>
      </c>
      <c r="O115" s="135"/>
      <c r="P115" s="135"/>
      <c r="Q115" s="135"/>
      <c r="R115" s="135"/>
      <c r="S115" s="135"/>
      <c r="T115" s="135"/>
      <c r="U115" s="135"/>
      <c r="V115" s="135"/>
      <c r="W115" s="156"/>
      <c r="X115" s="157"/>
      <c r="Y115" s="158"/>
      <c r="Z115" s="156"/>
      <c r="AA115" s="156"/>
      <c r="AB115" s="156"/>
      <c r="AC115" s="135"/>
      <c r="AD115" s="156"/>
      <c r="AE115" s="156"/>
      <c r="AF115" s="156"/>
      <c r="AG115" s="156"/>
      <c r="AH115" s="156"/>
      <c r="AI115" s="156"/>
      <c r="AJ115" s="135"/>
      <c r="AK115" s="289"/>
      <c r="AL115" s="289"/>
    </row>
    <row r="116" spans="1:38" s="97" customFormat="1" ht="14">
      <c r="A116" s="64">
        <f>ROW()-11</f>
        <v>105</v>
      </c>
      <c r="B116" s="29" t="s">
        <v>282</v>
      </c>
      <c r="C116" s="1" t="s">
        <v>128</v>
      </c>
      <c r="D116" s="1" t="s">
        <v>128</v>
      </c>
      <c r="E116" s="1" t="s">
        <v>737</v>
      </c>
      <c r="F116" s="1" t="s">
        <v>738</v>
      </c>
      <c r="G116" s="7" t="s">
        <v>4773</v>
      </c>
      <c r="H116" s="1" t="s">
        <v>739</v>
      </c>
      <c r="I116" s="2" t="s">
        <v>3782</v>
      </c>
      <c r="J116" s="1">
        <v>1</v>
      </c>
      <c r="K116" s="1"/>
      <c r="L116" s="1">
        <v>1</v>
      </c>
      <c r="M116" s="1"/>
      <c r="N116" s="1"/>
      <c r="O116" s="1" t="s">
        <v>6331</v>
      </c>
      <c r="P116" s="20">
        <v>42444</v>
      </c>
      <c r="Q116" s="4" t="str">
        <f ca="1">DATEDIF(P116,NOW(),"Y")&amp;" Tahun "&amp;DATEDIF(P116,NOW(),"YM")&amp;" Bulan"&amp;DATEDIF(P116,NOW(),"MD")&amp;" Hari"</f>
        <v>6 Tahun 4 Bulan21 Hari</v>
      </c>
      <c r="R116" s="1" t="s">
        <v>109</v>
      </c>
      <c r="S116" s="1" t="s">
        <v>123</v>
      </c>
      <c r="T116" s="1" t="s">
        <v>49</v>
      </c>
      <c r="U116" s="1" t="s">
        <v>50</v>
      </c>
      <c r="V116" s="1" t="s">
        <v>50</v>
      </c>
      <c r="W116" s="1" t="s">
        <v>56</v>
      </c>
      <c r="X116" s="2" t="s">
        <v>2427</v>
      </c>
      <c r="Y116" s="71">
        <v>26521</v>
      </c>
      <c r="Z116" s="4" t="str">
        <f ca="1">DATEDIF(Y116,NOW(),"Y")&amp;" Tahun "&amp;DATEDIF(Y116,NOW(),"YM")&amp;" Bulan"</f>
        <v>49 Tahun 11 Bulan</v>
      </c>
      <c r="AA116" s="1"/>
      <c r="AB116" s="1"/>
      <c r="AC116" s="1" t="s">
        <v>4527</v>
      </c>
      <c r="AD116" s="1" t="s">
        <v>146</v>
      </c>
      <c r="AE116" s="1"/>
      <c r="AF116" s="1" t="s">
        <v>146</v>
      </c>
      <c r="AG116" s="1" t="s">
        <v>146</v>
      </c>
      <c r="AH116" s="1" t="s">
        <v>146</v>
      </c>
      <c r="AI116" s="1"/>
      <c r="AJ116" s="1"/>
      <c r="AK116" s="286">
        <v>589783364956000</v>
      </c>
      <c r="AL116" s="1">
        <v>443018436</v>
      </c>
    </row>
    <row r="117" spans="1:38" s="97" customFormat="1" ht="14">
      <c r="A117" s="64">
        <f>ROW()-11</f>
        <v>106</v>
      </c>
      <c r="B117" s="29" t="s">
        <v>282</v>
      </c>
      <c r="C117" s="1" t="s">
        <v>128</v>
      </c>
      <c r="D117" s="1" t="s">
        <v>5059</v>
      </c>
      <c r="E117" s="1" t="s">
        <v>4842</v>
      </c>
      <c r="F117" s="1" t="s">
        <v>838</v>
      </c>
      <c r="G117" s="7" t="s">
        <v>4774</v>
      </c>
      <c r="H117" s="1" t="s">
        <v>839</v>
      </c>
      <c r="I117" s="2" t="s">
        <v>840</v>
      </c>
      <c r="J117" s="1">
        <v>1</v>
      </c>
      <c r="K117" s="1"/>
      <c r="L117" s="1">
        <v>1</v>
      </c>
      <c r="M117" s="1"/>
      <c r="N117" s="1"/>
      <c r="O117" s="1" t="s">
        <v>211</v>
      </c>
      <c r="P117" s="20">
        <v>41213</v>
      </c>
      <c r="Q117" s="4" t="str">
        <f ca="1">DATEDIF(P117,NOW(),"Y")&amp;" Tahun "&amp;DATEDIF(P117,NOW(),"YM")&amp;" Bulan"&amp;DATEDIF(P117,NOW(),"MD")&amp;" Hari"</f>
        <v>9 Tahun 9 Bulan5 Hari</v>
      </c>
      <c r="R117" s="1" t="s">
        <v>157</v>
      </c>
      <c r="S117" s="1" t="s">
        <v>146</v>
      </c>
      <c r="T117" s="1" t="s">
        <v>49</v>
      </c>
      <c r="U117" s="1" t="s">
        <v>50</v>
      </c>
      <c r="V117" s="1" t="s">
        <v>50</v>
      </c>
      <c r="W117" s="1" t="s">
        <v>71</v>
      </c>
      <c r="X117" s="2" t="s">
        <v>2480</v>
      </c>
      <c r="Y117" s="71">
        <v>31364</v>
      </c>
      <c r="Z117" s="4" t="str">
        <f ca="1">DATEDIF(Y117,NOW(),"Y")&amp;" Tahun "&amp;DATEDIF(Y117,NOW(),"YM")&amp;" Bulan"</f>
        <v>36 Tahun 8 Bulan</v>
      </c>
      <c r="AA117" s="1"/>
      <c r="AB117" s="1"/>
      <c r="AC117" s="1" t="s">
        <v>4527</v>
      </c>
      <c r="AD117" s="1" t="s">
        <v>146</v>
      </c>
      <c r="AE117" s="1"/>
      <c r="AF117" s="1" t="s">
        <v>146</v>
      </c>
      <c r="AG117" s="1" t="s">
        <v>146</v>
      </c>
      <c r="AH117" s="1" t="s">
        <v>146</v>
      </c>
      <c r="AI117" s="1"/>
      <c r="AJ117" s="1"/>
      <c r="AK117" s="286"/>
      <c r="AL117" s="1"/>
    </row>
    <row r="118" spans="1:38" s="97" customFormat="1" ht="14.5">
      <c r="A118" s="64">
        <f>ROW()-11</f>
        <v>107</v>
      </c>
      <c r="B118" s="29" t="s">
        <v>282</v>
      </c>
      <c r="C118" s="1" t="s">
        <v>128</v>
      </c>
      <c r="D118" s="1" t="s">
        <v>5060</v>
      </c>
      <c r="E118" s="1" t="s">
        <v>4842</v>
      </c>
      <c r="F118" s="21" t="s">
        <v>6907</v>
      </c>
      <c r="G118" s="19" t="s">
        <v>6908</v>
      </c>
      <c r="H118" s="27" t="s">
        <v>6909</v>
      </c>
      <c r="I118" s="2" t="s">
        <v>6910</v>
      </c>
      <c r="J118" s="21">
        <v>1</v>
      </c>
      <c r="K118" s="21"/>
      <c r="L118" s="21">
        <v>1</v>
      </c>
      <c r="M118" s="21"/>
      <c r="N118" s="21"/>
      <c r="O118" s="21" t="s">
        <v>6332</v>
      </c>
      <c r="P118" s="37">
        <v>41055</v>
      </c>
      <c r="Q118" s="34" t="str">
        <f ca="1">DATEDIF(P118,NOW(),"Y")&amp;" Tahun "&amp;DATEDIF(P118,NOW(),"YM")&amp;" Bulan"&amp;DATEDIF(P118,NOW(),"MD")&amp;" Hari"</f>
        <v>10 Tahun 2 Bulan10 Hari</v>
      </c>
      <c r="R118" s="21" t="s">
        <v>58</v>
      </c>
      <c r="S118" s="21" t="s">
        <v>123</v>
      </c>
      <c r="T118" s="21" t="s">
        <v>49</v>
      </c>
      <c r="U118" s="21" t="s">
        <v>50</v>
      </c>
      <c r="V118" s="21" t="s">
        <v>50</v>
      </c>
      <c r="W118" s="21" t="s">
        <v>71</v>
      </c>
      <c r="X118" s="31" t="s">
        <v>218</v>
      </c>
      <c r="Y118" s="61">
        <v>32937</v>
      </c>
      <c r="Z118" s="34" t="str">
        <f ca="1">DATEDIF(Y118,NOW(),"Y")&amp;" Tahun "&amp;DATEDIF(Y118,NOW(),"YM")&amp;" Bulan"</f>
        <v>32 Tahun 5 Bulan</v>
      </c>
      <c r="AA118" s="21"/>
      <c r="AB118" s="21"/>
      <c r="AC118" s="21" t="s">
        <v>4527</v>
      </c>
      <c r="AD118" s="21"/>
      <c r="AE118" s="21"/>
      <c r="AF118" s="21"/>
      <c r="AG118" s="21"/>
      <c r="AH118" s="21"/>
      <c r="AI118" s="21"/>
      <c r="AJ118" s="664"/>
      <c r="AK118" s="665"/>
      <c r="AL118" s="666"/>
    </row>
    <row r="119" spans="1:38" s="97" customFormat="1" ht="14">
      <c r="A119" s="64">
        <f>ROW()-11</f>
        <v>108</v>
      </c>
      <c r="B119" s="29" t="s">
        <v>282</v>
      </c>
      <c r="C119" s="1" t="s">
        <v>128</v>
      </c>
      <c r="D119" s="1" t="s">
        <v>5061</v>
      </c>
      <c r="E119" s="1" t="s">
        <v>4843</v>
      </c>
      <c r="F119" s="1" t="s">
        <v>1124</v>
      </c>
      <c r="G119" s="7" t="s">
        <v>4775</v>
      </c>
      <c r="H119" s="1" t="s">
        <v>1125</v>
      </c>
      <c r="I119" s="2" t="s">
        <v>1126</v>
      </c>
      <c r="J119" s="1">
        <v>1</v>
      </c>
      <c r="K119" s="1"/>
      <c r="L119" s="1">
        <v>1</v>
      </c>
      <c r="M119" s="1"/>
      <c r="N119" s="1"/>
      <c r="O119" s="1" t="s">
        <v>6332</v>
      </c>
      <c r="P119" s="20">
        <v>41509</v>
      </c>
      <c r="Q119" s="4" t="str">
        <f ca="1">DATEDIF(P119,NOW(),"Y")&amp;" Tahun "&amp;DATEDIF(P119,NOW(),"YM")&amp;" Bulan"&amp;DATEDIF(P119,NOW(),"MD")&amp;" Hari"</f>
        <v>8 Tahun 11 Bulan13 Hari</v>
      </c>
      <c r="R119" s="1" t="s">
        <v>54</v>
      </c>
      <c r="S119" s="1" t="s">
        <v>146</v>
      </c>
      <c r="T119" s="1" t="s">
        <v>49</v>
      </c>
      <c r="U119" s="1" t="s">
        <v>50</v>
      </c>
      <c r="V119" s="1" t="s">
        <v>50</v>
      </c>
      <c r="W119" s="1" t="s">
        <v>51</v>
      </c>
      <c r="X119" s="2" t="s">
        <v>2549</v>
      </c>
      <c r="Y119" s="71">
        <v>31390</v>
      </c>
      <c r="Z119" s="4" t="str">
        <f ca="1">DATEDIF(Y119,NOW(),"Y")&amp;" Tahun "&amp;DATEDIF(Y119,NOW(),"YM")&amp;" Bulan"</f>
        <v>36 Tahun 7 Bulan</v>
      </c>
      <c r="AA119" s="1"/>
      <c r="AB119" s="1"/>
      <c r="AC119" s="1" t="s">
        <v>4527</v>
      </c>
      <c r="AD119" s="1" t="s">
        <v>146</v>
      </c>
      <c r="AE119" s="1"/>
      <c r="AF119" s="1" t="s">
        <v>146</v>
      </c>
      <c r="AG119" s="1" t="s">
        <v>146</v>
      </c>
      <c r="AH119" s="1" t="s">
        <v>146</v>
      </c>
      <c r="AI119" s="1">
        <v>13030827979</v>
      </c>
      <c r="AJ119" s="1"/>
      <c r="AK119" s="286">
        <v>478537772952000</v>
      </c>
      <c r="AL119" s="1">
        <v>358289175</v>
      </c>
    </row>
    <row r="120" spans="1:38" s="38" customFormat="1" ht="26" customHeight="1">
      <c r="A120" s="147"/>
      <c r="B120" s="131"/>
      <c r="C120" s="131"/>
      <c r="D120" s="131"/>
      <c r="E120" s="131" t="s">
        <v>3317</v>
      </c>
      <c r="F120" s="141"/>
      <c r="G120" s="141"/>
      <c r="H120" s="141"/>
      <c r="I120" s="164"/>
      <c r="J120" s="135">
        <f>SUM(J116:J119)</f>
        <v>4</v>
      </c>
      <c r="K120" s="135">
        <f>SUM(K116:K119)</f>
        <v>0</v>
      </c>
      <c r="L120" s="135">
        <f>SUM(L116:L119)</f>
        <v>4</v>
      </c>
      <c r="M120" s="135">
        <f>SUM(M116:M119)</f>
        <v>0</v>
      </c>
      <c r="N120" s="135">
        <f>SUM(N116:N119)</f>
        <v>0</v>
      </c>
      <c r="O120" s="135"/>
      <c r="P120" s="135"/>
      <c r="Q120" s="135"/>
      <c r="R120" s="135"/>
      <c r="S120" s="135"/>
      <c r="T120" s="135"/>
      <c r="U120" s="135"/>
      <c r="V120" s="135"/>
      <c r="W120" s="156"/>
      <c r="X120" s="157"/>
      <c r="Y120" s="158"/>
      <c r="Z120" s="156"/>
      <c r="AA120" s="156"/>
      <c r="AB120" s="156"/>
      <c r="AC120" s="135"/>
      <c r="AD120" s="156"/>
      <c r="AE120" s="156"/>
      <c r="AF120" s="156"/>
      <c r="AG120" s="156"/>
      <c r="AH120" s="156"/>
      <c r="AI120" s="156"/>
      <c r="AJ120" s="135"/>
      <c r="AK120" s="289"/>
      <c r="AL120" s="289"/>
    </row>
    <row r="121" spans="1:38" s="97" customFormat="1" ht="14">
      <c r="A121" s="64">
        <f t="shared" ref="A121:A130" si="24">ROW()-12</f>
        <v>109</v>
      </c>
      <c r="B121" s="29" t="s">
        <v>282</v>
      </c>
      <c r="C121" s="1" t="s">
        <v>128</v>
      </c>
      <c r="D121" s="1" t="s">
        <v>748</v>
      </c>
      <c r="E121" s="1" t="s">
        <v>4518</v>
      </c>
      <c r="F121" s="1" t="s">
        <v>749</v>
      </c>
      <c r="G121" s="1" t="s">
        <v>750</v>
      </c>
      <c r="H121" s="1" t="s">
        <v>751</v>
      </c>
      <c r="I121" s="2" t="s">
        <v>752</v>
      </c>
      <c r="J121" s="1"/>
      <c r="K121" s="1">
        <v>1</v>
      </c>
      <c r="L121" s="1">
        <v>1</v>
      </c>
      <c r="M121" s="1"/>
      <c r="N121" s="1"/>
      <c r="O121" s="1" t="s">
        <v>178</v>
      </c>
      <c r="P121" s="20">
        <v>42800</v>
      </c>
      <c r="Q121" s="4" t="str">
        <f t="shared" ref="Q121:Q129" ca="1" si="25">DATEDIF(P121,NOW(),"Y")&amp;" Tahun "&amp;DATEDIF(P121,NOW(),"YM")&amp;" Bulan"&amp;DATEDIF(P121,NOW(),"MD")&amp;" Hari"</f>
        <v>5 Tahun 4 Bulan30 Hari</v>
      </c>
      <c r="R121" s="1" t="s">
        <v>58</v>
      </c>
      <c r="S121" s="1" t="s">
        <v>2463</v>
      </c>
      <c r="T121" s="1" t="s">
        <v>49</v>
      </c>
      <c r="U121" s="1" t="s">
        <v>50</v>
      </c>
      <c r="V121" s="1" t="s">
        <v>50</v>
      </c>
      <c r="W121" s="1" t="s">
        <v>215</v>
      </c>
      <c r="X121" s="2" t="s">
        <v>2464</v>
      </c>
      <c r="Y121" s="71">
        <v>31537</v>
      </c>
      <c r="Z121" s="4" t="str">
        <f t="shared" ref="Z121:Z129" ca="1" si="26">DATEDIF(Y121,NOW(),"Y")&amp;" Tahun "&amp;DATEDIF(Y121,NOW(),"YM")&amp;" Bulan"</f>
        <v>36 Tahun 3 Bulan</v>
      </c>
      <c r="AA121" s="1"/>
      <c r="AB121" s="1"/>
      <c r="AC121" s="1" t="s">
        <v>4527</v>
      </c>
      <c r="AD121" s="1" t="s">
        <v>4557</v>
      </c>
      <c r="AE121" s="1"/>
      <c r="AF121" s="1" t="s">
        <v>146</v>
      </c>
      <c r="AG121" s="1" t="s">
        <v>146</v>
      </c>
      <c r="AH121" s="1" t="s">
        <v>146</v>
      </c>
      <c r="AI121" s="1">
        <v>17031023470</v>
      </c>
      <c r="AJ121" s="1" t="s">
        <v>2866</v>
      </c>
      <c r="AK121" s="286">
        <v>539774769956000</v>
      </c>
      <c r="AL121" s="1">
        <v>323886321</v>
      </c>
    </row>
    <row r="122" spans="1:38" s="97" customFormat="1" ht="14">
      <c r="A122" s="64">
        <f t="shared" si="24"/>
        <v>110</v>
      </c>
      <c r="B122" s="29" t="s">
        <v>282</v>
      </c>
      <c r="C122" s="1" t="s">
        <v>128</v>
      </c>
      <c r="D122" s="1" t="s">
        <v>748</v>
      </c>
      <c r="E122" s="1" t="s">
        <v>106</v>
      </c>
      <c r="F122" s="1" t="s">
        <v>753</v>
      </c>
      <c r="G122" s="1" t="s">
        <v>754</v>
      </c>
      <c r="H122" s="1" t="s">
        <v>755</v>
      </c>
      <c r="I122" s="2" t="s">
        <v>756</v>
      </c>
      <c r="J122" s="1">
        <v>1</v>
      </c>
      <c r="K122" s="1"/>
      <c r="L122" s="1">
        <v>1</v>
      </c>
      <c r="M122" s="1"/>
      <c r="N122" s="1"/>
      <c r="O122" s="1" t="s">
        <v>138</v>
      </c>
      <c r="P122" s="20">
        <v>41793</v>
      </c>
      <c r="Q122" s="4" t="str">
        <f t="shared" ca="1" si="25"/>
        <v>8 Tahun 2 Bulan2 Hari</v>
      </c>
      <c r="R122" s="1" t="s">
        <v>58</v>
      </c>
      <c r="S122" s="1"/>
      <c r="T122" s="1" t="s">
        <v>73</v>
      </c>
      <c r="U122" s="1" t="s">
        <v>68</v>
      </c>
      <c r="V122" s="1" t="s">
        <v>68</v>
      </c>
      <c r="W122" s="1" t="s">
        <v>76</v>
      </c>
      <c r="X122" s="2" t="s">
        <v>57</v>
      </c>
      <c r="Y122" s="71">
        <v>34000</v>
      </c>
      <c r="Z122" s="4" t="str">
        <f t="shared" ca="1" si="26"/>
        <v>29 Tahun 6 Bulan</v>
      </c>
      <c r="AA122" s="1"/>
      <c r="AB122" s="1"/>
      <c r="AC122" s="1" t="s">
        <v>4527</v>
      </c>
      <c r="AD122" s="1" t="s">
        <v>4553</v>
      </c>
      <c r="AE122" s="1"/>
      <c r="AF122" s="1" t="s">
        <v>146</v>
      </c>
      <c r="AG122" s="1" t="s">
        <v>146</v>
      </c>
      <c r="AH122" s="1" t="s">
        <v>146</v>
      </c>
      <c r="AI122" s="1"/>
      <c r="AJ122" s="1" t="s">
        <v>2867</v>
      </c>
      <c r="AK122" s="286">
        <v>717209563956000</v>
      </c>
      <c r="AL122" s="1">
        <v>353531155</v>
      </c>
    </row>
    <row r="123" spans="1:38" s="97" customFormat="1" ht="14">
      <c r="A123" s="64">
        <f t="shared" si="24"/>
        <v>111</v>
      </c>
      <c r="B123" s="29" t="s">
        <v>282</v>
      </c>
      <c r="C123" s="1" t="s">
        <v>128</v>
      </c>
      <c r="D123" s="1" t="s">
        <v>748</v>
      </c>
      <c r="E123" s="1" t="s">
        <v>164</v>
      </c>
      <c r="F123" s="1" t="s">
        <v>757</v>
      </c>
      <c r="G123" s="1" t="s">
        <v>758</v>
      </c>
      <c r="H123" s="1" t="s">
        <v>759</v>
      </c>
      <c r="I123" s="2" t="s">
        <v>760</v>
      </c>
      <c r="J123" s="1"/>
      <c r="K123" s="1">
        <v>1</v>
      </c>
      <c r="L123" s="1">
        <v>1</v>
      </c>
      <c r="M123" s="1"/>
      <c r="N123" s="1"/>
      <c r="O123" s="1" t="s">
        <v>107</v>
      </c>
      <c r="P123" s="20">
        <v>44025</v>
      </c>
      <c r="Q123" s="4" t="str">
        <f t="shared" ca="1" si="25"/>
        <v>2 Tahun 0 Bulan23 Hari</v>
      </c>
      <c r="R123" s="1" t="s">
        <v>54</v>
      </c>
      <c r="S123" s="1" t="s">
        <v>55</v>
      </c>
      <c r="T123" s="1" t="s">
        <v>49</v>
      </c>
      <c r="U123" s="1" t="s">
        <v>50</v>
      </c>
      <c r="V123" s="1" t="s">
        <v>50</v>
      </c>
      <c r="W123" s="1" t="s">
        <v>76</v>
      </c>
      <c r="X123" s="2" t="s">
        <v>2465</v>
      </c>
      <c r="Y123" s="71">
        <v>36794</v>
      </c>
      <c r="Z123" s="4" t="str">
        <f t="shared" ca="1" si="26"/>
        <v>21 Tahun 10 Bulan</v>
      </c>
      <c r="AA123" s="1"/>
      <c r="AB123" s="1"/>
      <c r="AC123" s="1" t="s">
        <v>4527</v>
      </c>
      <c r="AD123" s="1" t="s">
        <v>4558</v>
      </c>
      <c r="AE123" s="1"/>
      <c r="AF123" s="1"/>
      <c r="AG123" s="1"/>
      <c r="AH123" s="1"/>
      <c r="AI123" s="1">
        <v>19025679465</v>
      </c>
      <c r="AJ123" s="1" t="s">
        <v>2868</v>
      </c>
      <c r="AK123" s="286"/>
      <c r="AL123" s="1">
        <v>805321099</v>
      </c>
    </row>
    <row r="124" spans="1:38" s="97" customFormat="1" ht="14">
      <c r="A124" s="64">
        <f t="shared" si="24"/>
        <v>112</v>
      </c>
      <c r="B124" s="29" t="s">
        <v>282</v>
      </c>
      <c r="C124" s="1" t="s">
        <v>128</v>
      </c>
      <c r="D124" s="1" t="s">
        <v>149</v>
      </c>
      <c r="E124" s="1" t="s">
        <v>236</v>
      </c>
      <c r="F124" s="1" t="s">
        <v>761</v>
      </c>
      <c r="G124" s="1" t="s">
        <v>762</v>
      </c>
      <c r="H124" s="1" t="s">
        <v>763</v>
      </c>
      <c r="I124" s="2" t="s">
        <v>764</v>
      </c>
      <c r="J124" s="1">
        <v>1</v>
      </c>
      <c r="K124" s="1"/>
      <c r="L124" s="1">
        <v>1</v>
      </c>
      <c r="M124" s="1"/>
      <c r="N124" s="1"/>
      <c r="O124" s="1" t="s">
        <v>99</v>
      </c>
      <c r="P124" s="20">
        <v>43815</v>
      </c>
      <c r="Q124" s="4" t="str">
        <f t="shared" ca="1" si="25"/>
        <v>2 Tahun 7 Bulan20 Hari</v>
      </c>
      <c r="R124" s="1" t="s">
        <v>109</v>
      </c>
      <c r="S124" s="1" t="s">
        <v>2430</v>
      </c>
      <c r="T124" s="1" t="s">
        <v>63</v>
      </c>
      <c r="U124" s="1" t="s">
        <v>66</v>
      </c>
      <c r="V124" s="1" t="s">
        <v>118</v>
      </c>
      <c r="W124" s="1" t="s">
        <v>76</v>
      </c>
      <c r="X124" s="2" t="s">
        <v>2466</v>
      </c>
      <c r="Y124" s="71">
        <v>33338</v>
      </c>
      <c r="Z124" s="4" t="str">
        <f t="shared" ca="1" si="26"/>
        <v>31 Tahun 3 Bulan</v>
      </c>
      <c r="AA124" s="1"/>
      <c r="AB124" s="1"/>
      <c r="AC124" s="1" t="s">
        <v>4527</v>
      </c>
      <c r="AD124" s="1" t="s">
        <v>2869</v>
      </c>
      <c r="AE124" s="1"/>
      <c r="AF124" s="1"/>
      <c r="AG124" s="1" t="s">
        <v>74</v>
      </c>
      <c r="AH124" s="1"/>
      <c r="AI124" s="1">
        <v>18076038910</v>
      </c>
      <c r="AJ124" s="1"/>
      <c r="AK124" s="286">
        <v>802422089801000</v>
      </c>
      <c r="AL124" s="1">
        <v>619303072</v>
      </c>
    </row>
    <row r="125" spans="1:38" s="97" customFormat="1" ht="14">
      <c r="A125" s="64">
        <f t="shared" si="24"/>
        <v>113</v>
      </c>
      <c r="B125" s="29" t="s">
        <v>282</v>
      </c>
      <c r="C125" s="1" t="s">
        <v>128</v>
      </c>
      <c r="D125" s="1" t="s">
        <v>748</v>
      </c>
      <c r="E125" s="1" t="s">
        <v>164</v>
      </c>
      <c r="F125" s="1"/>
      <c r="G125" s="551" t="s">
        <v>3663</v>
      </c>
      <c r="H125" s="1" t="s">
        <v>765</v>
      </c>
      <c r="I125" s="2" t="s">
        <v>766</v>
      </c>
      <c r="J125" s="1">
        <v>1</v>
      </c>
      <c r="K125" s="1"/>
      <c r="L125" s="1">
        <v>1</v>
      </c>
      <c r="M125" s="1"/>
      <c r="N125" s="1"/>
      <c r="O125" s="1" t="s">
        <v>107</v>
      </c>
      <c r="P125" s="20">
        <v>44235</v>
      </c>
      <c r="Q125" s="4" t="str">
        <f t="shared" ca="1" si="25"/>
        <v>1 Tahun 5 Bulan28 Hari</v>
      </c>
      <c r="R125" s="1" t="s">
        <v>109</v>
      </c>
      <c r="S125" s="1" t="s">
        <v>2430</v>
      </c>
      <c r="T125" s="1" t="s">
        <v>73</v>
      </c>
      <c r="U125" s="1" t="s">
        <v>68</v>
      </c>
      <c r="V125" s="1" t="s">
        <v>212</v>
      </c>
      <c r="W125" s="1" t="s">
        <v>88</v>
      </c>
      <c r="X125" s="2" t="s">
        <v>57</v>
      </c>
      <c r="Y125" s="71">
        <v>34330</v>
      </c>
      <c r="Z125" s="4" t="str">
        <f t="shared" ca="1" si="26"/>
        <v>28 Tahun 7 Bulan</v>
      </c>
      <c r="AA125" s="1"/>
      <c r="AB125" s="1"/>
      <c r="AC125" s="1" t="s">
        <v>4527</v>
      </c>
      <c r="AD125" s="1" t="s">
        <v>2870</v>
      </c>
      <c r="AE125" s="1"/>
      <c r="AF125" s="1" t="s">
        <v>57</v>
      </c>
      <c r="AG125" s="1"/>
      <c r="AH125" s="1"/>
      <c r="AI125" s="1"/>
      <c r="AJ125" s="1"/>
      <c r="AK125" s="286">
        <v>845870450956000</v>
      </c>
      <c r="AL125" s="1"/>
    </row>
    <row r="126" spans="1:38" s="97" customFormat="1" ht="14">
      <c r="A126" s="64">
        <f t="shared" si="24"/>
        <v>114</v>
      </c>
      <c r="B126" s="29" t="s">
        <v>282</v>
      </c>
      <c r="C126" s="1" t="s">
        <v>128</v>
      </c>
      <c r="D126" s="1" t="s">
        <v>748</v>
      </c>
      <c r="E126" s="1" t="s">
        <v>164</v>
      </c>
      <c r="F126" s="1"/>
      <c r="G126" s="551" t="s">
        <v>3664</v>
      </c>
      <c r="H126" s="1" t="s">
        <v>767</v>
      </c>
      <c r="I126" s="2" t="s">
        <v>768</v>
      </c>
      <c r="J126" s="1"/>
      <c r="K126" s="1">
        <v>1</v>
      </c>
      <c r="L126" s="1">
        <v>1</v>
      </c>
      <c r="M126" s="1"/>
      <c r="N126" s="1"/>
      <c r="O126" s="1" t="s">
        <v>103</v>
      </c>
      <c r="P126" s="20">
        <v>44230</v>
      </c>
      <c r="Q126" s="4" t="str">
        <f t="shared" ca="1" si="25"/>
        <v>1 Tahun 6 Bulan2 Hari</v>
      </c>
      <c r="R126" s="1" t="s">
        <v>54</v>
      </c>
      <c r="S126" s="1" t="s">
        <v>55</v>
      </c>
      <c r="T126" s="1" t="s">
        <v>49</v>
      </c>
      <c r="U126" s="1" t="s">
        <v>50</v>
      </c>
      <c r="V126" s="1" t="s">
        <v>111</v>
      </c>
      <c r="W126" s="1" t="s">
        <v>215</v>
      </c>
      <c r="X126" s="2" t="s">
        <v>112</v>
      </c>
      <c r="Y126" s="71">
        <v>32475</v>
      </c>
      <c r="Z126" s="4" t="str">
        <f t="shared" ca="1" si="26"/>
        <v>33 Tahun 8 Bulan</v>
      </c>
      <c r="AA126" s="1"/>
      <c r="AB126" s="1"/>
      <c r="AC126" s="1" t="s">
        <v>4527</v>
      </c>
      <c r="AD126" s="1" t="s">
        <v>2871</v>
      </c>
      <c r="AE126" s="1"/>
      <c r="AF126" s="1" t="s">
        <v>57</v>
      </c>
      <c r="AG126" s="1"/>
      <c r="AH126" s="1"/>
      <c r="AI126" s="1"/>
      <c r="AJ126" s="552" t="s">
        <v>4209</v>
      </c>
      <c r="AK126" s="286"/>
      <c r="AL126" s="1"/>
    </row>
    <row r="127" spans="1:38" s="97" customFormat="1" ht="14">
      <c r="A127" s="64">
        <f t="shared" si="24"/>
        <v>115</v>
      </c>
      <c r="B127" s="29" t="s">
        <v>282</v>
      </c>
      <c r="C127" s="1" t="s">
        <v>128</v>
      </c>
      <c r="D127" s="1" t="s">
        <v>748</v>
      </c>
      <c r="E127" s="1" t="s">
        <v>769</v>
      </c>
      <c r="F127" s="1"/>
      <c r="G127" s="551" t="s">
        <v>3665</v>
      </c>
      <c r="H127" s="1" t="s">
        <v>770</v>
      </c>
      <c r="I127" s="2" t="s">
        <v>771</v>
      </c>
      <c r="J127" s="1">
        <v>1</v>
      </c>
      <c r="K127" s="1"/>
      <c r="L127" s="1">
        <v>1</v>
      </c>
      <c r="M127" s="1"/>
      <c r="N127" s="1"/>
      <c r="O127" s="1" t="s">
        <v>107</v>
      </c>
      <c r="P127" s="20">
        <v>44247</v>
      </c>
      <c r="Q127" s="4" t="str">
        <f t="shared" ca="1" si="25"/>
        <v>1 Tahun 5 Bulan16 Hari</v>
      </c>
      <c r="R127" s="1" t="s">
        <v>58</v>
      </c>
      <c r="S127" s="1" t="s">
        <v>222</v>
      </c>
      <c r="T127" s="1" t="s">
        <v>49</v>
      </c>
      <c r="U127" s="1" t="s">
        <v>50</v>
      </c>
      <c r="V127" s="1" t="s">
        <v>111</v>
      </c>
      <c r="W127" s="1" t="s">
        <v>51</v>
      </c>
      <c r="X127" s="2" t="s">
        <v>263</v>
      </c>
      <c r="Y127" s="71">
        <v>32682</v>
      </c>
      <c r="Z127" s="4" t="str">
        <f t="shared" ca="1" si="26"/>
        <v>33 Tahun 1 Bulan</v>
      </c>
      <c r="AA127" s="1"/>
      <c r="AB127" s="1"/>
      <c r="AC127" s="1" t="s">
        <v>4527</v>
      </c>
      <c r="AD127" s="1" t="s">
        <v>4552</v>
      </c>
      <c r="AE127" s="1"/>
      <c r="AF127" s="1"/>
      <c r="AG127" s="1"/>
      <c r="AH127" s="1"/>
      <c r="AI127" s="1"/>
      <c r="AJ127" s="1"/>
      <c r="AK127" s="286">
        <v>745186668956000</v>
      </c>
      <c r="AL127" s="1"/>
    </row>
    <row r="128" spans="1:38" s="97" customFormat="1" ht="14">
      <c r="A128" s="64">
        <f t="shared" si="24"/>
        <v>116</v>
      </c>
      <c r="B128" s="29" t="s">
        <v>282</v>
      </c>
      <c r="C128" s="1" t="s">
        <v>128</v>
      </c>
      <c r="D128" s="1" t="s">
        <v>748</v>
      </c>
      <c r="E128" s="1" t="s">
        <v>236</v>
      </c>
      <c r="F128" s="1"/>
      <c r="G128" s="551" t="s">
        <v>3666</v>
      </c>
      <c r="H128" s="1" t="s">
        <v>772</v>
      </c>
      <c r="I128" s="2" t="s">
        <v>773</v>
      </c>
      <c r="J128" s="1"/>
      <c r="K128" s="1">
        <v>1</v>
      </c>
      <c r="L128" s="1">
        <v>1</v>
      </c>
      <c r="M128" s="1"/>
      <c r="N128" s="1"/>
      <c r="O128" s="1" t="s">
        <v>107</v>
      </c>
      <c r="P128" s="20">
        <v>44256</v>
      </c>
      <c r="Q128" s="4" t="str">
        <f t="shared" ca="1" si="25"/>
        <v>1 Tahun 5 Bulan4 Hari</v>
      </c>
      <c r="R128" s="1" t="s">
        <v>58</v>
      </c>
      <c r="S128" s="1" t="s">
        <v>203</v>
      </c>
      <c r="T128" s="1" t="s">
        <v>49</v>
      </c>
      <c r="U128" s="1" t="s">
        <v>50</v>
      </c>
      <c r="V128" s="1" t="s">
        <v>50</v>
      </c>
      <c r="W128" s="1" t="s">
        <v>76</v>
      </c>
      <c r="X128" s="2" t="s">
        <v>136</v>
      </c>
      <c r="Y128" s="71">
        <v>36896</v>
      </c>
      <c r="Z128" s="4" t="str">
        <f t="shared" ca="1" si="26"/>
        <v>21 Tahun 7 Bulan</v>
      </c>
      <c r="AA128" s="1"/>
      <c r="AB128" s="1"/>
      <c r="AC128" s="1" t="s">
        <v>4527</v>
      </c>
      <c r="AD128" s="1" t="s">
        <v>2872</v>
      </c>
      <c r="AE128" s="1" t="s">
        <v>3315</v>
      </c>
      <c r="AF128" s="1"/>
      <c r="AG128" s="1"/>
      <c r="AH128" s="1"/>
      <c r="AI128" s="1"/>
      <c r="AJ128" s="1"/>
      <c r="AK128" s="286"/>
      <c r="AL128" s="1">
        <v>865365275</v>
      </c>
    </row>
    <row r="129" spans="1:38" s="97" customFormat="1" ht="14">
      <c r="A129" s="64">
        <f t="shared" si="24"/>
        <v>117</v>
      </c>
      <c r="B129" s="29" t="s">
        <v>282</v>
      </c>
      <c r="C129" s="1" t="s">
        <v>128</v>
      </c>
      <c r="D129" s="1" t="s">
        <v>748</v>
      </c>
      <c r="E129" s="1" t="s">
        <v>106</v>
      </c>
      <c r="F129" s="1" t="s">
        <v>740</v>
      </c>
      <c r="G129" s="1" t="s">
        <v>741</v>
      </c>
      <c r="H129" s="1" t="s">
        <v>742</v>
      </c>
      <c r="I129" s="2" t="s">
        <v>743</v>
      </c>
      <c r="J129" s="1">
        <v>1</v>
      </c>
      <c r="K129" s="1"/>
      <c r="L129" s="1">
        <v>1</v>
      </c>
      <c r="M129" s="1"/>
      <c r="N129" s="1"/>
      <c r="O129" s="1" t="s">
        <v>116</v>
      </c>
      <c r="P129" s="20">
        <v>42857</v>
      </c>
      <c r="Q129" s="4" t="str">
        <f t="shared" ca="1" si="25"/>
        <v>5 Tahun 3 Bulan3 Hari</v>
      </c>
      <c r="R129" s="1" t="s">
        <v>109</v>
      </c>
      <c r="S129" s="1" t="s">
        <v>2430</v>
      </c>
      <c r="T129" s="1" t="s">
        <v>63</v>
      </c>
      <c r="U129" s="1" t="s">
        <v>66</v>
      </c>
      <c r="V129" s="1" t="s">
        <v>118</v>
      </c>
      <c r="W129" s="1" t="s">
        <v>76</v>
      </c>
      <c r="X129" s="2" t="s">
        <v>202</v>
      </c>
      <c r="Y129" s="71">
        <v>33436</v>
      </c>
      <c r="Z129" s="4" t="str">
        <f t="shared" ca="1" si="26"/>
        <v>31 Tahun 0 Bulan</v>
      </c>
      <c r="AA129" s="1"/>
      <c r="AB129" s="1"/>
      <c r="AC129" s="1" t="s">
        <v>4527</v>
      </c>
      <c r="AD129" s="1" t="s">
        <v>4556</v>
      </c>
      <c r="AE129" s="1"/>
      <c r="AF129" s="1" t="s">
        <v>146</v>
      </c>
      <c r="AG129" s="1" t="s">
        <v>146</v>
      </c>
      <c r="AH129" s="1" t="s">
        <v>146</v>
      </c>
      <c r="AI129" s="1">
        <v>12000381199</v>
      </c>
      <c r="AJ129" s="1"/>
      <c r="AK129" s="286">
        <v>851333625525000</v>
      </c>
      <c r="AL129" s="1">
        <v>355200234</v>
      </c>
    </row>
    <row r="130" spans="1:38" s="97" customFormat="1" ht="14">
      <c r="A130" s="64">
        <f t="shared" si="24"/>
        <v>118</v>
      </c>
      <c r="B130" s="29" t="s">
        <v>282</v>
      </c>
      <c r="C130" s="1" t="s">
        <v>128</v>
      </c>
      <c r="D130" s="1" t="s">
        <v>748</v>
      </c>
      <c r="E130" s="1" t="s">
        <v>164</v>
      </c>
      <c r="F130" s="1"/>
      <c r="G130" s="1" t="s">
        <v>2035</v>
      </c>
      <c r="H130" s="1" t="s">
        <v>2036</v>
      </c>
      <c r="I130" s="2" t="s">
        <v>2037</v>
      </c>
      <c r="J130" s="1"/>
      <c r="K130" s="1">
        <v>1</v>
      </c>
      <c r="L130" s="1">
        <v>1</v>
      </c>
      <c r="M130" s="1"/>
      <c r="N130" s="1"/>
      <c r="O130" s="1" t="s">
        <v>107</v>
      </c>
      <c r="P130" s="20">
        <v>44025</v>
      </c>
      <c r="Q130" s="4" t="str">
        <f t="shared" ref="Q130:Q131" ca="1" si="27">DATEDIF(P130,NOW(),"Y")&amp;" Tahun "&amp;DATEDIF(P130,NOW(),"YM")&amp;" Bulan"&amp;DATEDIF(P130,NOW(),"MD")&amp;" Hari"</f>
        <v>2 Tahun 0 Bulan23 Hari</v>
      </c>
      <c r="R130" s="1" t="s">
        <v>58</v>
      </c>
      <c r="S130" s="1" t="s">
        <v>117</v>
      </c>
      <c r="T130" s="1" t="s">
        <v>49</v>
      </c>
      <c r="U130" s="1" t="s">
        <v>50</v>
      </c>
      <c r="V130" s="1" t="s">
        <v>50</v>
      </c>
      <c r="W130" s="1" t="s">
        <v>76</v>
      </c>
      <c r="X130" s="2" t="s">
        <v>57</v>
      </c>
      <c r="Y130" s="71">
        <v>36859</v>
      </c>
      <c r="Z130" s="4" t="str">
        <f t="shared" ref="Z130" ca="1" si="28">DATEDIF(Y130,NOW(),"Y")&amp;" Tahun "&amp;DATEDIF(Y130,NOW(),"YM")&amp;" Bulan"</f>
        <v>21 Tahun 8 Bulan</v>
      </c>
      <c r="AA130" s="1"/>
      <c r="AB130" s="1"/>
      <c r="AC130" s="1" t="s">
        <v>4647</v>
      </c>
      <c r="AD130" s="1" t="s">
        <v>4606</v>
      </c>
      <c r="AE130" s="1"/>
      <c r="AF130" s="1"/>
      <c r="AG130" s="1"/>
      <c r="AH130" s="1"/>
      <c r="AI130" s="1">
        <v>19025678699</v>
      </c>
      <c r="AJ130" s="1"/>
      <c r="AK130" s="286">
        <v>949514640956000</v>
      </c>
      <c r="AL130" s="1">
        <v>627999486</v>
      </c>
    </row>
    <row r="131" spans="1:38" s="97" customFormat="1" ht="14.5">
      <c r="A131" s="64">
        <f t="shared" ref="A131" si="29">ROW()-8</f>
        <v>123</v>
      </c>
      <c r="B131" s="7" t="s">
        <v>282</v>
      </c>
      <c r="C131" s="7" t="s">
        <v>45</v>
      </c>
      <c r="D131" s="7" t="s">
        <v>45</v>
      </c>
      <c r="E131" s="7" t="s">
        <v>4521</v>
      </c>
      <c r="F131" s="7"/>
      <c r="G131" s="160" t="s">
        <v>4772</v>
      </c>
      <c r="H131" s="76" t="s">
        <v>4522</v>
      </c>
      <c r="I131" s="755" t="s">
        <v>4523</v>
      </c>
      <c r="J131" s="7"/>
      <c r="K131" s="7">
        <v>1</v>
      </c>
      <c r="L131" s="7">
        <v>1</v>
      </c>
      <c r="M131" s="7"/>
      <c r="N131" s="7"/>
      <c r="O131" s="7" t="s">
        <v>103</v>
      </c>
      <c r="P131" s="30">
        <v>44563</v>
      </c>
      <c r="Q131" s="4" t="str">
        <f t="shared" ca="1" si="27"/>
        <v>0 Tahun 7 Bulan3 Hari</v>
      </c>
      <c r="R131" s="1" t="s">
        <v>58</v>
      </c>
      <c r="S131" s="7" t="s">
        <v>2419</v>
      </c>
      <c r="T131" s="1" t="s">
        <v>49</v>
      </c>
      <c r="U131" s="1" t="s">
        <v>50</v>
      </c>
      <c r="V131" s="7" t="s">
        <v>111</v>
      </c>
      <c r="W131" s="7" t="s">
        <v>76</v>
      </c>
      <c r="X131" s="84" t="s">
        <v>2459</v>
      </c>
      <c r="Y131" s="77">
        <v>37059</v>
      </c>
      <c r="Z131" s="4" t="str">
        <f ca="1">DATEDIF(Y131,NOW(),"Y")&amp;" Tahun "&amp;DATEDIF(Y131,NOW(),"YM")&amp;" Bulan"</f>
        <v>21 Tahun 1 Bulan</v>
      </c>
      <c r="AA131" s="7"/>
      <c r="AB131" s="7"/>
      <c r="AC131" s="1" t="s">
        <v>4527</v>
      </c>
      <c r="AD131" s="7" t="s">
        <v>4524</v>
      </c>
      <c r="AE131" s="7"/>
      <c r="AF131" s="7"/>
      <c r="AG131" s="7"/>
      <c r="AH131" s="7" t="s">
        <v>50</v>
      </c>
      <c r="AI131" s="7"/>
      <c r="AJ131" s="7"/>
      <c r="AK131" s="287"/>
      <c r="AL131" s="7"/>
    </row>
    <row r="132" spans="1:38" s="38" customFormat="1" ht="24" customHeight="1">
      <c r="A132" s="147"/>
      <c r="B132" s="131"/>
      <c r="C132" s="131"/>
      <c r="D132" s="131"/>
      <c r="E132" s="131" t="s">
        <v>3317</v>
      </c>
      <c r="F132" s="141"/>
      <c r="G132" s="141"/>
      <c r="H132" s="141"/>
      <c r="I132" s="149"/>
      <c r="J132" s="155">
        <f>SUM(J121:J131)</f>
        <v>5</v>
      </c>
      <c r="K132" s="155">
        <f t="shared" ref="K132:N132" si="30">SUM(K121:K131)</f>
        <v>6</v>
      </c>
      <c r="L132" s="155">
        <f t="shared" si="30"/>
        <v>11</v>
      </c>
      <c r="M132" s="155">
        <f t="shared" si="30"/>
        <v>0</v>
      </c>
      <c r="N132" s="155">
        <f t="shared" si="30"/>
        <v>0</v>
      </c>
      <c r="O132" s="135"/>
      <c r="P132" s="135"/>
      <c r="Q132" s="135"/>
      <c r="R132" s="135"/>
      <c r="S132" s="135"/>
      <c r="T132" s="135"/>
      <c r="U132" s="135"/>
      <c r="V132" s="135"/>
      <c r="W132" s="156"/>
      <c r="X132" s="157"/>
      <c r="Y132" s="158"/>
      <c r="Z132" s="156"/>
      <c r="AA132" s="156"/>
      <c r="AB132" s="156"/>
      <c r="AC132" s="135"/>
      <c r="AD132" s="156"/>
      <c r="AE132" s="156"/>
      <c r="AF132" s="156"/>
      <c r="AG132" s="156"/>
      <c r="AH132" s="156"/>
      <c r="AI132" s="156"/>
      <c r="AJ132" s="135"/>
      <c r="AK132" s="289"/>
      <c r="AL132" s="289"/>
    </row>
    <row r="133" spans="1:38" s="97" customFormat="1" ht="14.5" customHeight="1">
      <c r="A133" s="64">
        <f t="shared" ref="A133:A154" si="31">ROW()-13</f>
        <v>120</v>
      </c>
      <c r="B133" s="29" t="s">
        <v>282</v>
      </c>
      <c r="C133" s="1" t="s">
        <v>128</v>
      </c>
      <c r="D133" s="1" t="s">
        <v>774</v>
      </c>
      <c r="E133" s="1" t="s">
        <v>4518</v>
      </c>
      <c r="F133" s="1" t="s">
        <v>775</v>
      </c>
      <c r="G133" s="1" t="s">
        <v>776</v>
      </c>
      <c r="H133" s="1" t="s">
        <v>777</v>
      </c>
      <c r="I133" s="2" t="s">
        <v>778</v>
      </c>
      <c r="J133" s="1">
        <v>1</v>
      </c>
      <c r="K133" s="1"/>
      <c r="L133" s="1">
        <v>1</v>
      </c>
      <c r="M133" s="1"/>
      <c r="N133" s="1"/>
      <c r="O133" s="1" t="s">
        <v>178</v>
      </c>
      <c r="P133" s="20">
        <v>41354</v>
      </c>
      <c r="Q133" s="4" t="str">
        <f t="shared" ref="Q133:Q153" ca="1" si="32">DATEDIF(P133,NOW(),"Y")&amp;" Tahun "&amp;DATEDIF(P133,NOW(),"YM")&amp;" Bulan"&amp;DATEDIF(P133,NOW(),"MD")&amp;" Hari"</f>
        <v>9 Tahun 4 Bulan15 Hari</v>
      </c>
      <c r="R133" s="1" t="s">
        <v>58</v>
      </c>
      <c r="S133" s="1" t="s">
        <v>146</v>
      </c>
      <c r="T133" s="1" t="s">
        <v>49</v>
      </c>
      <c r="U133" s="1" t="s">
        <v>50</v>
      </c>
      <c r="V133" s="1" t="s">
        <v>50</v>
      </c>
      <c r="W133" s="1" t="s">
        <v>56</v>
      </c>
      <c r="X133" s="2" t="s">
        <v>2467</v>
      </c>
      <c r="Y133" s="71">
        <v>34102</v>
      </c>
      <c r="Z133" s="4" t="str">
        <f t="shared" ref="Z133:Z139" ca="1" si="33">DATEDIF(Y133,NOW(),"Y")&amp;" Tahun "&amp;DATEDIF(Y133,NOW(),"YM")&amp;" Bulan"</f>
        <v>29 Tahun 2 Bulan</v>
      </c>
      <c r="AA133" s="1"/>
      <c r="AB133" s="1"/>
      <c r="AC133" s="1" t="s">
        <v>4527</v>
      </c>
      <c r="AD133" s="1" t="s">
        <v>4554</v>
      </c>
      <c r="AE133" s="1"/>
      <c r="AF133" s="1" t="s">
        <v>146</v>
      </c>
      <c r="AG133" s="1" t="s">
        <v>146</v>
      </c>
      <c r="AH133" s="1" t="s">
        <v>146</v>
      </c>
      <c r="AI133" s="1"/>
      <c r="AJ133" s="1" t="s">
        <v>2873</v>
      </c>
      <c r="AK133" s="286">
        <v>741118533956000</v>
      </c>
      <c r="AL133" s="1">
        <v>357773349</v>
      </c>
    </row>
    <row r="134" spans="1:38" s="97" customFormat="1" ht="14">
      <c r="A134" s="64">
        <v>1</v>
      </c>
      <c r="B134" s="29" t="s">
        <v>282</v>
      </c>
      <c r="C134" s="1" t="s">
        <v>128</v>
      </c>
      <c r="D134" s="1" t="s">
        <v>805</v>
      </c>
      <c r="E134" s="1" t="s">
        <v>219</v>
      </c>
      <c r="F134" s="1" t="s">
        <v>1364</v>
      </c>
      <c r="G134" s="1" t="s">
        <v>1365</v>
      </c>
      <c r="H134" s="1" t="s">
        <v>1366</v>
      </c>
      <c r="I134" s="660" t="s">
        <v>1367</v>
      </c>
      <c r="J134" s="1">
        <v>1</v>
      </c>
      <c r="K134" s="1"/>
      <c r="L134" s="1">
        <v>1</v>
      </c>
      <c r="M134" s="1"/>
      <c r="N134" s="1"/>
      <c r="O134" s="1" t="s">
        <v>6339</v>
      </c>
      <c r="P134" s="20">
        <v>41816</v>
      </c>
      <c r="Q134" s="4" t="str">
        <f t="shared" ca="1" si="32"/>
        <v>8 Tahun 1 Bulan10 Hari</v>
      </c>
      <c r="R134" s="1" t="s">
        <v>54</v>
      </c>
      <c r="S134" s="1" t="s">
        <v>146</v>
      </c>
      <c r="T134" s="1" t="s">
        <v>63</v>
      </c>
      <c r="U134" s="1" t="s">
        <v>66</v>
      </c>
      <c r="V134" s="1" t="s">
        <v>93</v>
      </c>
      <c r="W134" s="1" t="s">
        <v>56</v>
      </c>
      <c r="X134" s="2" t="s">
        <v>2598</v>
      </c>
      <c r="Y134" s="71">
        <v>25802</v>
      </c>
      <c r="Z134" s="4" t="str">
        <f t="shared" ca="1" si="33"/>
        <v>51 Tahun 11 Bulan</v>
      </c>
      <c r="AA134" s="1"/>
      <c r="AB134" s="1"/>
      <c r="AC134" s="1" t="s">
        <v>1474</v>
      </c>
      <c r="AD134" s="1" t="s">
        <v>4638</v>
      </c>
      <c r="AE134" s="1"/>
      <c r="AF134" s="1" t="s">
        <v>146</v>
      </c>
      <c r="AG134" s="1" t="s">
        <v>146</v>
      </c>
      <c r="AH134" s="1" t="s">
        <v>146</v>
      </c>
      <c r="AI134" s="1"/>
      <c r="AJ134" s="1"/>
      <c r="AK134" s="286">
        <v>739139715956000</v>
      </c>
      <c r="AL134" s="1">
        <v>304710256</v>
      </c>
    </row>
    <row r="135" spans="1:38" s="97" customFormat="1" ht="14.5" customHeight="1">
      <c r="A135" s="64">
        <f t="shared" si="31"/>
        <v>122</v>
      </c>
      <c r="B135" s="29" t="s">
        <v>282</v>
      </c>
      <c r="C135" s="1" t="s">
        <v>128</v>
      </c>
      <c r="D135" s="1" t="s">
        <v>779</v>
      </c>
      <c r="E135" s="1" t="s">
        <v>435</v>
      </c>
      <c r="F135" s="1" t="s">
        <v>780</v>
      </c>
      <c r="G135" s="1" t="s">
        <v>781</v>
      </c>
      <c r="H135" s="1" t="s">
        <v>782</v>
      </c>
      <c r="I135" s="2" t="s">
        <v>783</v>
      </c>
      <c r="J135" s="1">
        <v>1</v>
      </c>
      <c r="K135" s="1"/>
      <c r="L135" s="1">
        <v>1</v>
      </c>
      <c r="M135" s="1"/>
      <c r="N135" s="1"/>
      <c r="O135" s="1" t="s">
        <v>138</v>
      </c>
      <c r="P135" s="20">
        <v>41127</v>
      </c>
      <c r="Q135" s="4" t="str">
        <f t="shared" ca="1" si="32"/>
        <v>9 Tahun 11 Bulan30 Hari</v>
      </c>
      <c r="R135" s="1" t="s">
        <v>58</v>
      </c>
      <c r="S135" s="1" t="s">
        <v>117</v>
      </c>
      <c r="T135" s="1" t="s">
        <v>49</v>
      </c>
      <c r="U135" s="1" t="s">
        <v>50</v>
      </c>
      <c r="V135" s="1" t="s">
        <v>50</v>
      </c>
      <c r="W135" s="1" t="s">
        <v>88</v>
      </c>
      <c r="X135" s="2" t="s">
        <v>57</v>
      </c>
      <c r="Y135" s="71" t="s">
        <v>2468</v>
      </c>
      <c r="Z135" s="4" t="str">
        <f t="shared" ca="1" si="33"/>
        <v>31 Tahun 3 Bulan</v>
      </c>
      <c r="AA135" s="1"/>
      <c r="AB135" s="1"/>
      <c r="AC135" s="1" t="s">
        <v>4527</v>
      </c>
      <c r="AD135" s="1" t="s">
        <v>4555</v>
      </c>
      <c r="AE135" s="1"/>
      <c r="AF135" s="1" t="s">
        <v>146</v>
      </c>
      <c r="AG135" s="1" t="s">
        <v>146</v>
      </c>
      <c r="AH135" s="1" t="s">
        <v>146</v>
      </c>
      <c r="AI135" s="1"/>
      <c r="AJ135" s="1" t="s">
        <v>2874</v>
      </c>
      <c r="AK135" s="286">
        <v>723626263956000</v>
      </c>
      <c r="AL135" s="1">
        <v>358642180</v>
      </c>
    </row>
    <row r="136" spans="1:38" s="97" customFormat="1" ht="14.5" customHeight="1">
      <c r="A136" s="64">
        <f t="shared" si="31"/>
        <v>123</v>
      </c>
      <c r="B136" s="29" t="s">
        <v>282</v>
      </c>
      <c r="C136" s="1" t="s">
        <v>128</v>
      </c>
      <c r="D136" s="1" t="s">
        <v>784</v>
      </c>
      <c r="E136" s="1" t="s">
        <v>785</v>
      </c>
      <c r="F136" s="1" t="s">
        <v>6327</v>
      </c>
      <c r="G136" s="1" t="s">
        <v>793</v>
      </c>
      <c r="H136" s="1" t="s">
        <v>794</v>
      </c>
      <c r="I136" s="2" t="s">
        <v>795</v>
      </c>
      <c r="J136" s="1">
        <v>1</v>
      </c>
      <c r="K136" s="1"/>
      <c r="L136" s="1">
        <v>1</v>
      </c>
      <c r="M136" s="1"/>
      <c r="N136" s="1"/>
      <c r="O136" s="1" t="s">
        <v>107</v>
      </c>
      <c r="P136" s="20">
        <v>43845</v>
      </c>
      <c r="Q136" s="4" t="str">
        <f t="shared" ca="1" si="32"/>
        <v>2 Tahun 6 Bulan21 Hari</v>
      </c>
      <c r="R136" s="1" t="s">
        <v>58</v>
      </c>
      <c r="S136" s="1" t="s">
        <v>2471</v>
      </c>
      <c r="T136" s="1" t="s">
        <v>49</v>
      </c>
      <c r="U136" s="1" t="s">
        <v>50</v>
      </c>
      <c r="V136" s="1" t="s">
        <v>2440</v>
      </c>
      <c r="W136" s="1" t="s">
        <v>76</v>
      </c>
      <c r="X136" s="2" t="s">
        <v>2470</v>
      </c>
      <c r="Y136" s="71">
        <v>36971</v>
      </c>
      <c r="Z136" s="4" t="str">
        <f t="shared" ca="1" si="33"/>
        <v>21 Tahun 4 Bulan</v>
      </c>
      <c r="AA136" s="1"/>
      <c r="AB136" s="1"/>
      <c r="AC136" s="1" t="s">
        <v>4527</v>
      </c>
      <c r="AD136" s="1" t="s">
        <v>2883</v>
      </c>
      <c r="AE136" s="1"/>
      <c r="AF136" s="1" t="s">
        <v>57</v>
      </c>
      <c r="AG136" s="1"/>
      <c r="AH136" s="1"/>
      <c r="AI136" s="1">
        <v>19082542333</v>
      </c>
      <c r="AJ136" s="1" t="s">
        <v>2884</v>
      </c>
      <c r="AK136" s="286"/>
      <c r="AL136" s="1">
        <v>903814062</v>
      </c>
    </row>
    <row r="137" spans="1:38" s="97" customFormat="1" ht="14.5" customHeight="1">
      <c r="A137" s="64">
        <f t="shared" si="31"/>
        <v>124</v>
      </c>
      <c r="B137" s="29" t="s">
        <v>282</v>
      </c>
      <c r="C137" s="1" t="s">
        <v>128</v>
      </c>
      <c r="D137" s="1" t="s">
        <v>784</v>
      </c>
      <c r="E137" s="1" t="s">
        <v>785</v>
      </c>
      <c r="F137" s="1"/>
      <c r="G137" s="551" t="s">
        <v>3667</v>
      </c>
      <c r="H137" s="1" t="s">
        <v>810</v>
      </c>
      <c r="I137" s="2" t="s">
        <v>811</v>
      </c>
      <c r="J137" s="1">
        <v>1</v>
      </c>
      <c r="K137" s="1"/>
      <c r="L137" s="1">
        <v>1</v>
      </c>
      <c r="M137" s="1"/>
      <c r="N137" s="1"/>
      <c r="O137" s="1" t="s">
        <v>103</v>
      </c>
      <c r="P137" s="20">
        <v>44215</v>
      </c>
      <c r="Q137" s="4" t="str">
        <f t="shared" ca="1" si="32"/>
        <v>1 Tahun 6 Bulan17 Hari</v>
      </c>
      <c r="R137" s="1" t="s">
        <v>81</v>
      </c>
      <c r="S137" s="1"/>
      <c r="T137" s="1" t="s">
        <v>73</v>
      </c>
      <c r="U137" s="1" t="s">
        <v>74</v>
      </c>
      <c r="V137" s="1" t="s">
        <v>75</v>
      </c>
      <c r="W137" s="1" t="s">
        <v>71</v>
      </c>
      <c r="X137" s="2" t="s">
        <v>2473</v>
      </c>
      <c r="Y137" s="71">
        <v>27187</v>
      </c>
      <c r="Z137" s="4" t="str">
        <f t="shared" ca="1" si="33"/>
        <v>48 Tahun 1 Bulan</v>
      </c>
      <c r="AA137" s="1"/>
      <c r="AB137" s="1"/>
      <c r="AC137" s="1" t="s">
        <v>4527</v>
      </c>
      <c r="AD137" s="1" t="s">
        <v>2889</v>
      </c>
      <c r="AE137" s="1"/>
      <c r="AF137" s="1"/>
      <c r="AG137" s="1"/>
      <c r="AH137" s="1"/>
      <c r="AI137" s="1"/>
      <c r="AJ137" s="573" t="s">
        <v>4171</v>
      </c>
      <c r="AK137" s="286"/>
      <c r="AL137" s="1"/>
    </row>
    <row r="138" spans="1:38" s="97" customFormat="1" ht="14.5" customHeight="1">
      <c r="A138" s="64">
        <f t="shared" si="31"/>
        <v>125</v>
      </c>
      <c r="B138" s="29" t="s">
        <v>282</v>
      </c>
      <c r="C138" s="1" t="s">
        <v>128</v>
      </c>
      <c r="D138" s="1" t="s">
        <v>784</v>
      </c>
      <c r="E138" s="1" t="s">
        <v>785</v>
      </c>
      <c r="F138" s="1"/>
      <c r="G138" s="551" t="s">
        <v>3668</v>
      </c>
      <c r="H138" s="1" t="s">
        <v>812</v>
      </c>
      <c r="I138" s="2" t="s">
        <v>813</v>
      </c>
      <c r="J138" s="1">
        <v>1</v>
      </c>
      <c r="K138" s="1"/>
      <c r="L138" s="1">
        <v>1</v>
      </c>
      <c r="M138" s="1"/>
      <c r="N138" s="1"/>
      <c r="O138" s="1" t="s">
        <v>103</v>
      </c>
      <c r="P138" s="20">
        <v>44215</v>
      </c>
      <c r="Q138" s="4" t="str">
        <f t="shared" ca="1" si="32"/>
        <v>1 Tahun 6 Bulan17 Hari</v>
      </c>
      <c r="R138" s="1" t="s">
        <v>78</v>
      </c>
      <c r="S138" s="1"/>
      <c r="T138" s="1" t="s">
        <v>73</v>
      </c>
      <c r="U138" s="1" t="s">
        <v>74</v>
      </c>
      <c r="V138" s="1" t="s">
        <v>75</v>
      </c>
      <c r="W138" s="1" t="s">
        <v>76</v>
      </c>
      <c r="X138" s="2" t="s">
        <v>92</v>
      </c>
      <c r="Y138" s="71">
        <v>34448</v>
      </c>
      <c r="Z138" s="4" t="str">
        <f t="shared" ca="1" si="33"/>
        <v>28 Tahun 3 Bulan</v>
      </c>
      <c r="AA138" s="1"/>
      <c r="AB138" s="1"/>
      <c r="AC138" s="1" t="s">
        <v>4527</v>
      </c>
      <c r="AD138" s="1" t="s">
        <v>4592</v>
      </c>
      <c r="AE138" s="1"/>
      <c r="AF138" s="1"/>
      <c r="AG138" s="1"/>
      <c r="AH138" s="1"/>
      <c r="AI138" s="1"/>
      <c r="AJ138" s="552" t="s">
        <v>4172</v>
      </c>
      <c r="AK138" s="286"/>
      <c r="AL138" s="1"/>
    </row>
    <row r="139" spans="1:38" s="97" customFormat="1" ht="14.5" customHeight="1">
      <c r="A139" s="64">
        <f t="shared" si="31"/>
        <v>126</v>
      </c>
      <c r="B139" s="29" t="s">
        <v>282</v>
      </c>
      <c r="C139" s="1" t="s">
        <v>128</v>
      </c>
      <c r="D139" s="1" t="s">
        <v>784</v>
      </c>
      <c r="E139" s="1" t="s">
        <v>785</v>
      </c>
      <c r="F139" s="1"/>
      <c r="G139" s="1" t="s">
        <v>826</v>
      </c>
      <c r="H139" s="1" t="s">
        <v>827</v>
      </c>
      <c r="I139" s="2" t="s">
        <v>828</v>
      </c>
      <c r="J139" s="1">
        <v>1</v>
      </c>
      <c r="K139" s="1"/>
      <c r="L139" s="1">
        <v>1</v>
      </c>
      <c r="M139" s="1"/>
      <c r="N139" s="1"/>
      <c r="O139" s="1" t="s">
        <v>103</v>
      </c>
      <c r="P139" s="20">
        <v>44257</v>
      </c>
      <c r="Q139" s="4" t="str">
        <f t="shared" ca="1" si="32"/>
        <v>1 Tahun 5 Bulan3 Hari</v>
      </c>
      <c r="R139" s="1" t="s">
        <v>81</v>
      </c>
      <c r="S139" s="1"/>
      <c r="T139" s="1" t="s">
        <v>49</v>
      </c>
      <c r="U139" s="1" t="s">
        <v>50</v>
      </c>
      <c r="V139" s="1" t="s">
        <v>50</v>
      </c>
      <c r="W139" s="1" t="s">
        <v>51</v>
      </c>
      <c r="X139" s="2" t="s">
        <v>129</v>
      </c>
      <c r="Y139" s="71">
        <v>30195</v>
      </c>
      <c r="Z139" s="4" t="str">
        <f t="shared" ca="1" si="33"/>
        <v>39 Tahun 11 Bulan</v>
      </c>
      <c r="AA139" s="1"/>
      <c r="AB139" s="1"/>
      <c r="AC139" s="1" t="s">
        <v>4527</v>
      </c>
      <c r="AD139" s="1" t="s">
        <v>2894</v>
      </c>
      <c r="AE139" s="1"/>
      <c r="AF139" s="1" t="s">
        <v>57</v>
      </c>
      <c r="AG139" s="1"/>
      <c r="AH139" s="1"/>
      <c r="AI139" s="1"/>
      <c r="AJ139" s="574" t="s">
        <v>4215</v>
      </c>
      <c r="AK139" s="286">
        <v>478460710952000</v>
      </c>
      <c r="AL139" s="1"/>
    </row>
    <row r="140" spans="1:38" s="97" customFormat="1" ht="14.5" customHeight="1">
      <c r="A140" s="64">
        <f t="shared" si="31"/>
        <v>127</v>
      </c>
      <c r="B140" s="7" t="s">
        <v>282</v>
      </c>
      <c r="C140" s="7" t="s">
        <v>128</v>
      </c>
      <c r="D140" s="7" t="s">
        <v>784</v>
      </c>
      <c r="E140" s="7" t="s">
        <v>805</v>
      </c>
      <c r="F140" s="7"/>
      <c r="G140" s="7" t="s">
        <v>4012</v>
      </c>
      <c r="H140" s="7" t="s">
        <v>3292</v>
      </c>
      <c r="I140" s="8" t="s">
        <v>3302</v>
      </c>
      <c r="J140" s="7">
        <v>1</v>
      </c>
      <c r="K140" s="7"/>
      <c r="L140" s="7">
        <v>1</v>
      </c>
      <c r="M140" s="7"/>
      <c r="N140" s="7"/>
      <c r="O140" s="1" t="s">
        <v>107</v>
      </c>
      <c r="P140" s="30">
        <v>44403</v>
      </c>
      <c r="Q140" s="4" t="str">
        <f t="shared" ca="1" si="32"/>
        <v>1 Tahun 0 Bulan10 Hari</v>
      </c>
      <c r="R140" s="1" t="s">
        <v>109</v>
      </c>
      <c r="S140" s="7" t="s">
        <v>2463</v>
      </c>
      <c r="T140" s="1" t="s">
        <v>49</v>
      </c>
      <c r="U140" s="1" t="s">
        <v>50</v>
      </c>
      <c r="V140" s="7" t="s">
        <v>155</v>
      </c>
      <c r="W140" s="7" t="s">
        <v>76</v>
      </c>
      <c r="X140" s="8" t="s">
        <v>57</v>
      </c>
      <c r="Y140" s="77">
        <v>34700</v>
      </c>
      <c r="Z140" s="4" t="s">
        <v>3882</v>
      </c>
      <c r="AA140" s="8"/>
      <c r="AB140" s="7"/>
      <c r="AC140" s="1" t="s">
        <v>4527</v>
      </c>
      <c r="AD140" s="7" t="s">
        <v>3895</v>
      </c>
      <c r="AE140" s="7"/>
      <c r="AF140" s="7" t="s">
        <v>57</v>
      </c>
      <c r="AG140" s="7"/>
      <c r="AH140" s="7"/>
      <c r="AI140" s="7"/>
      <c r="AJ140" s="575" t="s">
        <v>4313</v>
      </c>
      <c r="AK140" s="287"/>
      <c r="AL140" s="7"/>
    </row>
    <row r="141" spans="1:38" s="97" customFormat="1" ht="14.5" customHeight="1">
      <c r="A141" s="64">
        <f t="shared" si="31"/>
        <v>128</v>
      </c>
      <c r="B141" s="7" t="s">
        <v>282</v>
      </c>
      <c r="C141" s="7" t="s">
        <v>128</v>
      </c>
      <c r="D141" s="7" t="s">
        <v>784</v>
      </c>
      <c r="E141" s="7" t="s">
        <v>3314</v>
      </c>
      <c r="F141" s="7"/>
      <c r="G141" s="7" t="s">
        <v>4013</v>
      </c>
      <c r="H141" s="7" t="s">
        <v>3293</v>
      </c>
      <c r="I141" s="8" t="s">
        <v>3303</v>
      </c>
      <c r="J141" s="7">
        <v>1</v>
      </c>
      <c r="K141" s="7"/>
      <c r="L141" s="7">
        <v>1</v>
      </c>
      <c r="M141" s="7"/>
      <c r="N141" s="7"/>
      <c r="O141" s="1" t="s">
        <v>103</v>
      </c>
      <c r="P141" s="30">
        <v>44403</v>
      </c>
      <c r="Q141" s="4" t="str">
        <f t="shared" ca="1" si="32"/>
        <v>1 Tahun 0 Bulan10 Hari</v>
      </c>
      <c r="R141" s="1" t="s">
        <v>54</v>
      </c>
      <c r="S141" s="7" t="s">
        <v>3312</v>
      </c>
      <c r="T141" s="1" t="s">
        <v>73</v>
      </c>
      <c r="U141" s="1" t="s">
        <v>64</v>
      </c>
      <c r="V141" s="7" t="s">
        <v>82</v>
      </c>
      <c r="W141" s="7" t="s">
        <v>56</v>
      </c>
      <c r="X141" s="8" t="s">
        <v>237</v>
      </c>
      <c r="Y141" s="77">
        <v>35062</v>
      </c>
      <c r="Z141" s="4" t="s">
        <v>3883</v>
      </c>
      <c r="AA141" s="8"/>
      <c r="AB141" s="7"/>
      <c r="AC141" s="1" t="s">
        <v>4527</v>
      </c>
      <c r="AD141" s="7" t="s">
        <v>3896</v>
      </c>
      <c r="AE141" s="7"/>
      <c r="AF141" s="7"/>
      <c r="AG141" s="7"/>
      <c r="AH141" s="7" t="s">
        <v>64</v>
      </c>
      <c r="AI141" s="7"/>
      <c r="AJ141" s="575" t="s">
        <v>4314</v>
      </c>
      <c r="AK141" s="287"/>
      <c r="AL141" s="7"/>
    </row>
    <row r="142" spans="1:38" s="97" customFormat="1" ht="14.5" customHeight="1">
      <c r="A142" s="64">
        <f t="shared" si="31"/>
        <v>129</v>
      </c>
      <c r="B142" s="7" t="s">
        <v>282</v>
      </c>
      <c r="C142" s="7" t="s">
        <v>128</v>
      </c>
      <c r="D142" s="7" t="s">
        <v>784</v>
      </c>
      <c r="E142" s="7" t="s">
        <v>3314</v>
      </c>
      <c r="F142" s="7"/>
      <c r="G142" s="7" t="s">
        <v>4014</v>
      </c>
      <c r="H142" s="7" t="s">
        <v>3294</v>
      </c>
      <c r="I142" s="8" t="s">
        <v>3304</v>
      </c>
      <c r="J142" s="7">
        <v>1</v>
      </c>
      <c r="K142" s="7"/>
      <c r="L142" s="7">
        <v>1</v>
      </c>
      <c r="M142" s="7"/>
      <c r="N142" s="7"/>
      <c r="O142" s="1" t="s">
        <v>103</v>
      </c>
      <c r="P142" s="30">
        <v>44403</v>
      </c>
      <c r="Q142" s="4" t="str">
        <f t="shared" ca="1" si="32"/>
        <v>1 Tahun 0 Bulan10 Hari</v>
      </c>
      <c r="R142" s="1" t="s">
        <v>54</v>
      </c>
      <c r="S142" s="7" t="s">
        <v>62</v>
      </c>
      <c r="T142" s="1" t="s">
        <v>73</v>
      </c>
      <c r="U142" s="1" t="s">
        <v>64</v>
      </c>
      <c r="V142" s="7" t="s">
        <v>82</v>
      </c>
      <c r="W142" s="7" t="s">
        <v>76</v>
      </c>
      <c r="X142" s="8" t="s">
        <v>237</v>
      </c>
      <c r="Y142" s="77">
        <v>35256</v>
      </c>
      <c r="Z142" s="4" t="s">
        <v>3884</v>
      </c>
      <c r="AA142" s="8"/>
      <c r="AB142" s="7"/>
      <c r="AC142" s="1" t="s">
        <v>4527</v>
      </c>
      <c r="AD142" s="7" t="s">
        <v>3896</v>
      </c>
      <c r="AE142" s="7"/>
      <c r="AF142" s="7"/>
      <c r="AG142" s="7"/>
      <c r="AH142" s="7" t="s">
        <v>64</v>
      </c>
      <c r="AI142" s="7"/>
      <c r="AJ142" s="575" t="s">
        <v>4315</v>
      </c>
      <c r="AK142" s="287"/>
      <c r="AL142" s="7"/>
    </row>
    <row r="143" spans="1:38" s="97" customFormat="1" ht="14.5" customHeight="1">
      <c r="A143" s="64">
        <f t="shared" si="31"/>
        <v>130</v>
      </c>
      <c r="B143" s="7" t="s">
        <v>282</v>
      </c>
      <c r="C143" s="7" t="s">
        <v>128</v>
      </c>
      <c r="D143" s="7" t="s">
        <v>784</v>
      </c>
      <c r="E143" s="7" t="s">
        <v>805</v>
      </c>
      <c r="F143" s="7"/>
      <c r="G143" s="7" t="s">
        <v>4015</v>
      </c>
      <c r="H143" s="7" t="s">
        <v>291</v>
      </c>
      <c r="I143" s="8" t="s">
        <v>292</v>
      </c>
      <c r="J143" s="7">
        <v>1</v>
      </c>
      <c r="K143" s="7"/>
      <c r="L143" s="7">
        <v>1</v>
      </c>
      <c r="M143" s="7"/>
      <c r="N143" s="7"/>
      <c r="O143" s="1" t="s">
        <v>107</v>
      </c>
      <c r="P143" s="30">
        <v>44403</v>
      </c>
      <c r="Q143" s="4" t="str">
        <f t="shared" ca="1" si="32"/>
        <v>1 Tahun 0 Bulan10 Hari</v>
      </c>
      <c r="R143" s="1" t="s">
        <v>109</v>
      </c>
      <c r="S143" s="7" t="s">
        <v>293</v>
      </c>
      <c r="T143" s="1" t="s">
        <v>49</v>
      </c>
      <c r="U143" s="1" t="s">
        <v>126</v>
      </c>
      <c r="V143" s="7" t="s">
        <v>166</v>
      </c>
      <c r="W143" s="7" t="s">
        <v>51</v>
      </c>
      <c r="X143" s="8" t="s">
        <v>294</v>
      </c>
      <c r="Y143" s="77">
        <v>31047</v>
      </c>
      <c r="Z143" s="4" t="s">
        <v>3886</v>
      </c>
      <c r="AA143" s="8"/>
      <c r="AB143" s="7"/>
      <c r="AC143" s="1" t="s">
        <v>4527</v>
      </c>
      <c r="AD143" s="7" t="s">
        <v>3897</v>
      </c>
      <c r="AE143" s="7"/>
      <c r="AF143" s="7"/>
      <c r="AG143" s="7"/>
      <c r="AH143" s="7" t="s">
        <v>126</v>
      </c>
      <c r="AI143" s="7"/>
      <c r="AJ143" s="575" t="s">
        <v>4316</v>
      </c>
      <c r="AK143" s="287"/>
      <c r="AL143" s="7">
        <v>877466519</v>
      </c>
    </row>
    <row r="144" spans="1:38" s="97" customFormat="1" ht="14.5" customHeight="1">
      <c r="A144" s="64">
        <f t="shared" si="31"/>
        <v>131</v>
      </c>
      <c r="B144" s="7" t="s">
        <v>282</v>
      </c>
      <c r="C144" s="7" t="s">
        <v>128</v>
      </c>
      <c r="D144" s="7" t="s">
        <v>784</v>
      </c>
      <c r="E144" s="7" t="s">
        <v>805</v>
      </c>
      <c r="F144" s="7"/>
      <c r="G144" s="7" t="s">
        <v>4016</v>
      </c>
      <c r="H144" s="7" t="s">
        <v>3296</v>
      </c>
      <c r="I144" s="8" t="s">
        <v>3306</v>
      </c>
      <c r="J144" s="7">
        <v>1</v>
      </c>
      <c r="K144" s="7"/>
      <c r="L144" s="7">
        <v>1</v>
      </c>
      <c r="M144" s="7"/>
      <c r="N144" s="7"/>
      <c r="O144" s="1" t="s">
        <v>103</v>
      </c>
      <c r="P144" s="30">
        <v>44403</v>
      </c>
      <c r="Q144" s="4" t="str">
        <f t="shared" ca="1" si="32"/>
        <v>1 Tahun 0 Bulan10 Hari</v>
      </c>
      <c r="R144" s="1" t="s">
        <v>54</v>
      </c>
      <c r="S144" s="7" t="s">
        <v>62</v>
      </c>
      <c r="T144" s="1" t="s">
        <v>63</v>
      </c>
      <c r="U144" s="1" t="s">
        <v>74</v>
      </c>
      <c r="V144" s="7" t="s">
        <v>115</v>
      </c>
      <c r="W144" s="7" t="s">
        <v>76</v>
      </c>
      <c r="X144" s="8" t="s">
        <v>57</v>
      </c>
      <c r="Y144" s="77">
        <v>33324</v>
      </c>
      <c r="Z144" s="4" t="s">
        <v>3887</v>
      </c>
      <c r="AA144" s="8"/>
      <c r="AB144" s="7"/>
      <c r="AC144" s="1" t="s">
        <v>4527</v>
      </c>
      <c r="AD144" s="7" t="s">
        <v>3902</v>
      </c>
      <c r="AE144" s="7" t="s">
        <v>74</v>
      </c>
      <c r="AF144" s="7" t="s">
        <v>115</v>
      </c>
      <c r="AG144" s="7"/>
      <c r="AH144" s="7"/>
      <c r="AI144" s="7"/>
      <c r="AJ144" s="7"/>
      <c r="AK144" s="287"/>
      <c r="AL144" s="7"/>
    </row>
    <row r="145" spans="1:44" s="97" customFormat="1" ht="14.5" customHeight="1">
      <c r="A145" s="64">
        <f t="shared" si="31"/>
        <v>132</v>
      </c>
      <c r="B145" s="7" t="s">
        <v>282</v>
      </c>
      <c r="C145" s="7" t="s">
        <v>128</v>
      </c>
      <c r="D145" s="7" t="s">
        <v>784</v>
      </c>
      <c r="E145" s="7" t="s">
        <v>3314</v>
      </c>
      <c r="F145" s="7"/>
      <c r="G145" s="7" t="s">
        <v>4017</v>
      </c>
      <c r="H145" s="7" t="s">
        <v>3297</v>
      </c>
      <c r="I145" s="8" t="s">
        <v>3307</v>
      </c>
      <c r="J145" s="7">
        <v>1</v>
      </c>
      <c r="K145" s="7"/>
      <c r="L145" s="7">
        <v>1</v>
      </c>
      <c r="M145" s="7"/>
      <c r="N145" s="7"/>
      <c r="O145" s="1" t="s">
        <v>103</v>
      </c>
      <c r="P145" s="30">
        <v>44406</v>
      </c>
      <c r="Q145" s="4" t="str">
        <f t="shared" ca="1" si="32"/>
        <v>1 Tahun 0 Bulan7 Hari</v>
      </c>
      <c r="R145" s="1" t="s">
        <v>54</v>
      </c>
      <c r="S145" s="7" t="s">
        <v>62</v>
      </c>
      <c r="T145" s="1" t="s">
        <v>73</v>
      </c>
      <c r="U145" s="1" t="s">
        <v>74</v>
      </c>
      <c r="V145" s="1" t="s">
        <v>142</v>
      </c>
      <c r="W145" s="7" t="s">
        <v>76</v>
      </c>
      <c r="X145" s="8" t="s">
        <v>136</v>
      </c>
      <c r="Y145" s="77">
        <v>31653</v>
      </c>
      <c r="Z145" s="4" t="s">
        <v>3888</v>
      </c>
      <c r="AA145" s="8"/>
      <c r="AB145" s="7"/>
      <c r="AC145" s="1" t="s">
        <v>4527</v>
      </c>
      <c r="AD145" s="7" t="s">
        <v>3894</v>
      </c>
      <c r="AE145" s="7" t="s">
        <v>74</v>
      </c>
      <c r="AF145" s="7" t="s">
        <v>57</v>
      </c>
      <c r="AG145" s="7"/>
      <c r="AH145" s="7"/>
      <c r="AI145" s="7"/>
      <c r="AJ145" s="7"/>
      <c r="AK145" s="287"/>
      <c r="AL145" s="7"/>
    </row>
    <row r="146" spans="1:44" s="97" customFormat="1" ht="14.5" customHeight="1">
      <c r="A146" s="64">
        <f t="shared" si="31"/>
        <v>133</v>
      </c>
      <c r="B146" s="7" t="s">
        <v>282</v>
      </c>
      <c r="C146" s="1" t="s">
        <v>128</v>
      </c>
      <c r="D146" s="1" t="s">
        <v>784</v>
      </c>
      <c r="E146" s="1" t="s">
        <v>785</v>
      </c>
      <c r="F146" s="1"/>
      <c r="G146" s="160" t="s">
        <v>4767</v>
      </c>
      <c r="H146" s="1" t="s">
        <v>788</v>
      </c>
      <c r="I146" s="2" t="s">
        <v>789</v>
      </c>
      <c r="J146" s="1">
        <v>1</v>
      </c>
      <c r="K146" s="1"/>
      <c r="L146" s="1">
        <v>1</v>
      </c>
      <c r="M146" s="1"/>
      <c r="N146" s="1"/>
      <c r="O146" s="1" t="s">
        <v>120</v>
      </c>
      <c r="P146" s="20">
        <v>44478</v>
      </c>
      <c r="Q146" s="4" t="str">
        <f t="shared" ca="1" si="32"/>
        <v>0 Tahun 9 Bulan27 Hari</v>
      </c>
      <c r="R146" s="1" t="s">
        <v>58</v>
      </c>
      <c r="S146" s="1" t="s">
        <v>208</v>
      </c>
      <c r="T146" s="1" t="s">
        <v>49</v>
      </c>
      <c r="U146" s="1" t="s">
        <v>50</v>
      </c>
      <c r="V146" s="1" t="s">
        <v>50</v>
      </c>
      <c r="W146" s="1" t="s">
        <v>76</v>
      </c>
      <c r="X146" s="2" t="s">
        <v>57</v>
      </c>
      <c r="Y146" s="3">
        <v>36572</v>
      </c>
      <c r="Z146" s="4" t="s">
        <v>4319</v>
      </c>
      <c r="AA146" s="1"/>
      <c r="AB146" s="1"/>
      <c r="AC146" s="1" t="s">
        <v>4527</v>
      </c>
      <c r="AD146" s="1" t="s">
        <v>2877</v>
      </c>
      <c r="AE146" s="1"/>
      <c r="AF146" s="1" t="s">
        <v>57</v>
      </c>
      <c r="AG146" s="1" t="s">
        <v>146</v>
      </c>
      <c r="AH146" s="1" t="s">
        <v>146</v>
      </c>
      <c r="AI146" s="1">
        <v>19048702823</v>
      </c>
      <c r="AJ146" s="1" t="s">
        <v>2878</v>
      </c>
      <c r="AK146" s="286"/>
      <c r="AL146" s="1">
        <v>851945080</v>
      </c>
    </row>
    <row r="147" spans="1:44" s="38" customFormat="1" ht="14.5" customHeight="1">
      <c r="A147" s="64">
        <f t="shared" si="31"/>
        <v>134</v>
      </c>
      <c r="B147" s="7" t="s">
        <v>282</v>
      </c>
      <c r="C147" s="1" t="s">
        <v>128</v>
      </c>
      <c r="D147" s="1" t="s">
        <v>805</v>
      </c>
      <c r="E147" s="1" t="s">
        <v>806</v>
      </c>
      <c r="F147" s="1"/>
      <c r="G147" s="1" t="s">
        <v>807</v>
      </c>
      <c r="H147" s="1" t="s">
        <v>808</v>
      </c>
      <c r="I147" s="2" t="s">
        <v>809</v>
      </c>
      <c r="J147" s="1">
        <v>1</v>
      </c>
      <c r="K147" s="1"/>
      <c r="L147" s="1">
        <v>1</v>
      </c>
      <c r="M147" s="1"/>
      <c r="N147" s="1"/>
      <c r="O147" s="1" t="s">
        <v>102</v>
      </c>
      <c r="P147" s="20">
        <v>44489</v>
      </c>
      <c r="Q147" s="4" t="str">
        <f t="shared" ca="1" si="32"/>
        <v>0 Tahun 9 Bulan16 Hari</v>
      </c>
      <c r="R147" s="1" t="s">
        <v>109</v>
      </c>
      <c r="S147" s="1" t="s">
        <v>2472</v>
      </c>
      <c r="T147" s="1" t="s">
        <v>2437</v>
      </c>
      <c r="U147" s="1" t="s">
        <v>50</v>
      </c>
      <c r="V147" s="1" t="s">
        <v>2440</v>
      </c>
      <c r="W147" s="1" t="s">
        <v>71</v>
      </c>
      <c r="X147" s="2" t="s">
        <v>356</v>
      </c>
      <c r="Y147" s="3">
        <v>31600</v>
      </c>
      <c r="Z147" s="4" t="str">
        <f t="shared" ref="Z147:Z153" ca="1" si="34">DATEDIF(Y147,NOW(),"Y")&amp;" Tahun "&amp;DATEDIF(Y147,NOW(),"YM")&amp;" Bulan"</f>
        <v>36 Tahun 0 Bulan</v>
      </c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286">
        <v>737228775956000</v>
      </c>
      <c r="AL147" s="1"/>
    </row>
    <row r="148" spans="1:44" s="38" customFormat="1" ht="14.5" customHeight="1">
      <c r="A148" s="64">
        <f t="shared" si="31"/>
        <v>135</v>
      </c>
      <c r="B148" s="7" t="s">
        <v>282</v>
      </c>
      <c r="C148" s="7" t="s">
        <v>128</v>
      </c>
      <c r="D148" s="7" t="s">
        <v>784</v>
      </c>
      <c r="E148" s="7" t="s">
        <v>785</v>
      </c>
      <c r="F148" s="7"/>
      <c r="G148" s="146"/>
      <c r="H148" s="76" t="s">
        <v>5033</v>
      </c>
      <c r="I148" s="8" t="s">
        <v>5034</v>
      </c>
      <c r="J148" s="7">
        <v>1</v>
      </c>
      <c r="K148" s="7"/>
      <c r="L148" s="1">
        <v>1</v>
      </c>
      <c r="M148" s="1"/>
      <c r="N148" s="1"/>
      <c r="O148" s="1" t="s">
        <v>103</v>
      </c>
      <c r="P148" s="30">
        <v>44517</v>
      </c>
      <c r="Q148" s="4" t="str">
        <f t="shared" ca="1" si="32"/>
        <v>0 Tahun 8 Bulan19 Hari</v>
      </c>
      <c r="R148" s="1" t="s">
        <v>58</v>
      </c>
      <c r="S148" s="7" t="s">
        <v>208</v>
      </c>
      <c r="T148" s="1" t="s">
        <v>49</v>
      </c>
      <c r="U148" s="1" t="s">
        <v>50</v>
      </c>
      <c r="V148" s="7" t="s">
        <v>111</v>
      </c>
      <c r="W148" s="7" t="s">
        <v>76</v>
      </c>
      <c r="X148" s="84" t="s">
        <v>57</v>
      </c>
      <c r="Y148" s="77">
        <v>37595</v>
      </c>
      <c r="Z148" s="4" t="str">
        <f t="shared" ca="1" si="34"/>
        <v>19 Tahun 8 Bulan</v>
      </c>
      <c r="AA148" s="7"/>
      <c r="AB148" s="7"/>
      <c r="AC148" s="1" t="s">
        <v>4527</v>
      </c>
      <c r="AD148" s="7" t="s">
        <v>5035</v>
      </c>
      <c r="AE148" s="7"/>
      <c r="AF148" s="7" t="s">
        <v>57</v>
      </c>
      <c r="AG148" s="7" t="s">
        <v>74</v>
      </c>
      <c r="AH148" s="7" t="s">
        <v>52</v>
      </c>
      <c r="AI148" s="7"/>
      <c r="AJ148" s="7"/>
      <c r="AK148" s="287"/>
      <c r="AL148" s="7"/>
    </row>
    <row r="149" spans="1:44" s="38" customFormat="1" ht="14.5" customHeight="1">
      <c r="A149" s="64">
        <f t="shared" si="31"/>
        <v>136</v>
      </c>
      <c r="B149" s="7" t="s">
        <v>282</v>
      </c>
      <c r="C149" s="7" t="s">
        <v>128</v>
      </c>
      <c r="D149" s="7" t="s">
        <v>784</v>
      </c>
      <c r="E149" s="7" t="s">
        <v>785</v>
      </c>
      <c r="F149" s="7"/>
      <c r="G149" s="146"/>
      <c r="H149" s="76" t="s">
        <v>2080</v>
      </c>
      <c r="I149" s="8" t="s">
        <v>2081</v>
      </c>
      <c r="J149" s="7">
        <v>1</v>
      </c>
      <c r="K149" s="7"/>
      <c r="L149" s="1">
        <v>1</v>
      </c>
      <c r="M149" s="1"/>
      <c r="N149" s="1"/>
      <c r="O149" s="1" t="s">
        <v>103</v>
      </c>
      <c r="P149" s="30">
        <v>44517</v>
      </c>
      <c r="Q149" s="4" t="str">
        <f t="shared" ca="1" si="32"/>
        <v>0 Tahun 8 Bulan19 Hari</v>
      </c>
      <c r="R149" s="1" t="s">
        <v>54</v>
      </c>
      <c r="S149" s="7"/>
      <c r="T149" s="1" t="s">
        <v>49</v>
      </c>
      <c r="U149" s="1" t="s">
        <v>126</v>
      </c>
      <c r="V149" s="7" t="s">
        <v>3859</v>
      </c>
      <c r="W149" s="7" t="s">
        <v>56</v>
      </c>
      <c r="X149" s="84" t="s">
        <v>2576</v>
      </c>
      <c r="Y149" s="77">
        <v>34496</v>
      </c>
      <c r="Z149" s="4" t="str">
        <f t="shared" ca="1" si="34"/>
        <v>28 Tahun 1 Bulan</v>
      </c>
      <c r="AA149" s="7"/>
      <c r="AB149" s="7"/>
      <c r="AC149" s="1" t="s">
        <v>4527</v>
      </c>
      <c r="AD149" s="7" t="s">
        <v>5039</v>
      </c>
      <c r="AE149" s="7"/>
      <c r="AF149" s="7"/>
      <c r="AG149" s="7"/>
      <c r="AH149" s="7" t="s">
        <v>126</v>
      </c>
      <c r="AI149" s="7"/>
      <c r="AJ149" s="7"/>
      <c r="AK149" s="287"/>
      <c r="AL149" s="7"/>
    </row>
    <row r="150" spans="1:44" s="38" customFormat="1" ht="14.5" customHeight="1">
      <c r="A150" s="64">
        <f t="shared" si="31"/>
        <v>137</v>
      </c>
      <c r="B150" s="7" t="s">
        <v>282</v>
      </c>
      <c r="C150" s="73" t="s">
        <v>128</v>
      </c>
      <c r="D150" s="73" t="s">
        <v>784</v>
      </c>
      <c r="E150" s="73" t="s">
        <v>785</v>
      </c>
      <c r="F150" s="73"/>
      <c r="G150" s="161"/>
      <c r="H150" s="111" t="s">
        <v>5040</v>
      </c>
      <c r="I150" s="110" t="s">
        <v>5041</v>
      </c>
      <c r="J150" s="73">
        <v>1</v>
      </c>
      <c r="K150" s="73"/>
      <c r="L150" s="1">
        <v>1</v>
      </c>
      <c r="M150" s="1"/>
      <c r="N150" s="1"/>
      <c r="O150" s="1" t="s">
        <v>103</v>
      </c>
      <c r="P150" s="162">
        <v>44517</v>
      </c>
      <c r="Q150" s="112" t="str">
        <f t="shared" ca="1" si="32"/>
        <v>0 Tahun 8 Bulan19 Hari</v>
      </c>
      <c r="R150" s="74" t="s">
        <v>54</v>
      </c>
      <c r="S150" s="73"/>
      <c r="T150" s="74" t="s">
        <v>49</v>
      </c>
      <c r="U150" s="74" t="s">
        <v>66</v>
      </c>
      <c r="V150" s="73" t="s">
        <v>151</v>
      </c>
      <c r="W150" s="73" t="s">
        <v>76</v>
      </c>
      <c r="X150" s="113" t="s">
        <v>5042</v>
      </c>
      <c r="Y150" s="114">
        <v>35209</v>
      </c>
      <c r="Z150" s="112" t="str">
        <f t="shared" ca="1" si="34"/>
        <v>26 Tahun 2 Bulan</v>
      </c>
      <c r="AA150" s="73"/>
      <c r="AB150" s="73"/>
      <c r="AC150" s="74" t="s">
        <v>4527</v>
      </c>
      <c r="AD150" s="73" t="s">
        <v>5043</v>
      </c>
      <c r="AE150" s="73"/>
      <c r="AF150" s="73"/>
      <c r="AG150" s="73"/>
      <c r="AH150" s="73" t="s">
        <v>66</v>
      </c>
      <c r="AI150" s="73"/>
      <c r="AJ150" s="73"/>
      <c r="AK150" s="291"/>
      <c r="AL150" s="7"/>
    </row>
    <row r="151" spans="1:44" s="38" customFormat="1" ht="14.5" customHeight="1">
      <c r="A151" s="64">
        <f t="shared" si="31"/>
        <v>138</v>
      </c>
      <c r="B151" s="7" t="s">
        <v>282</v>
      </c>
      <c r="C151" s="7" t="s">
        <v>128</v>
      </c>
      <c r="D151" s="7" t="s">
        <v>784</v>
      </c>
      <c r="E151" s="7" t="s">
        <v>785</v>
      </c>
      <c r="F151" s="7"/>
      <c r="G151" s="146"/>
      <c r="H151" s="76" t="s">
        <v>5044</v>
      </c>
      <c r="I151" s="8" t="s">
        <v>5045</v>
      </c>
      <c r="J151" s="7">
        <v>1</v>
      </c>
      <c r="K151" s="7"/>
      <c r="L151" s="1">
        <v>1</v>
      </c>
      <c r="M151" s="1"/>
      <c r="N151" s="1"/>
      <c r="O151" s="1" t="s">
        <v>103</v>
      </c>
      <c r="P151" s="30">
        <v>44517</v>
      </c>
      <c r="Q151" s="4" t="str">
        <f t="shared" ca="1" si="32"/>
        <v>0 Tahun 8 Bulan19 Hari</v>
      </c>
      <c r="R151" s="1" t="s">
        <v>54</v>
      </c>
      <c r="S151" s="7"/>
      <c r="T151" s="1" t="s">
        <v>49</v>
      </c>
      <c r="U151" s="1" t="s">
        <v>50</v>
      </c>
      <c r="V151" s="7" t="s">
        <v>50</v>
      </c>
      <c r="W151" s="7" t="s">
        <v>56</v>
      </c>
      <c r="X151" s="84" t="s">
        <v>2506</v>
      </c>
      <c r="Y151" s="77">
        <v>35119</v>
      </c>
      <c r="Z151" s="4" t="str">
        <f t="shared" ca="1" si="34"/>
        <v>26 Tahun 5 Bulan</v>
      </c>
      <c r="AA151" s="7"/>
      <c r="AB151" s="7"/>
      <c r="AC151" s="1" t="s">
        <v>4527</v>
      </c>
      <c r="AD151" s="7" t="s">
        <v>5046</v>
      </c>
      <c r="AE151" s="7"/>
      <c r="AF151" s="7"/>
      <c r="AG151" s="7"/>
      <c r="AH151" s="7" t="s">
        <v>214</v>
      </c>
      <c r="AI151" s="7"/>
      <c r="AJ151" s="7"/>
      <c r="AK151" s="287"/>
      <c r="AL151" s="7"/>
    </row>
    <row r="152" spans="1:44" s="38" customFormat="1" ht="14.5" customHeight="1">
      <c r="A152" s="64">
        <f t="shared" si="31"/>
        <v>139</v>
      </c>
      <c r="B152" s="7" t="s">
        <v>282</v>
      </c>
      <c r="C152" s="7" t="s">
        <v>128</v>
      </c>
      <c r="D152" s="7" t="s">
        <v>784</v>
      </c>
      <c r="E152" s="7" t="s">
        <v>785</v>
      </c>
      <c r="F152" s="7"/>
      <c r="G152" s="146"/>
      <c r="H152" s="76" t="s">
        <v>5047</v>
      </c>
      <c r="I152" s="8" t="s">
        <v>5048</v>
      </c>
      <c r="J152" s="7">
        <v>1</v>
      </c>
      <c r="K152" s="7"/>
      <c r="L152" s="1">
        <v>1</v>
      </c>
      <c r="M152" s="1"/>
      <c r="N152" s="1"/>
      <c r="O152" s="1" t="s">
        <v>103</v>
      </c>
      <c r="P152" s="30">
        <v>44517</v>
      </c>
      <c r="Q152" s="4" t="str">
        <f t="shared" ca="1" si="32"/>
        <v>0 Tahun 8 Bulan19 Hari</v>
      </c>
      <c r="R152" s="1" t="s">
        <v>78</v>
      </c>
      <c r="S152" s="7"/>
      <c r="T152" s="1" t="s">
        <v>49</v>
      </c>
      <c r="U152" s="1" t="s">
        <v>66</v>
      </c>
      <c r="V152" s="7" t="s">
        <v>67</v>
      </c>
      <c r="W152" s="7" t="s">
        <v>56</v>
      </c>
      <c r="X152" s="84" t="s">
        <v>5049</v>
      </c>
      <c r="Y152" s="77">
        <v>36704</v>
      </c>
      <c r="Z152" s="4" t="str">
        <f t="shared" ca="1" si="34"/>
        <v>22 Tahun 1 Bulan</v>
      </c>
      <c r="AA152" s="7"/>
      <c r="AB152" s="7"/>
      <c r="AC152" s="1" t="s">
        <v>4527</v>
      </c>
      <c r="AD152" s="7" t="s">
        <v>5050</v>
      </c>
      <c r="AE152" s="7"/>
      <c r="AF152" s="7" t="s">
        <v>57</v>
      </c>
      <c r="AG152" s="7" t="s">
        <v>74</v>
      </c>
      <c r="AH152" s="7" t="s">
        <v>52</v>
      </c>
      <c r="AI152" s="7"/>
      <c r="AJ152" s="7"/>
      <c r="AK152" s="287"/>
      <c r="AL152" s="7"/>
    </row>
    <row r="153" spans="1:44" s="38" customFormat="1" ht="14.5" customHeight="1">
      <c r="A153" s="64">
        <f t="shared" si="31"/>
        <v>140</v>
      </c>
      <c r="B153" s="7" t="s">
        <v>282</v>
      </c>
      <c r="C153" s="40" t="s">
        <v>128</v>
      </c>
      <c r="D153" s="7" t="s">
        <v>784</v>
      </c>
      <c r="E153" s="40" t="s">
        <v>5057</v>
      </c>
      <c r="F153" s="40"/>
      <c r="G153" s="165"/>
      <c r="H153" s="166" t="s">
        <v>5025</v>
      </c>
      <c r="I153" s="41" t="s">
        <v>5026</v>
      </c>
      <c r="J153" s="40">
        <v>1</v>
      </c>
      <c r="K153" s="40"/>
      <c r="L153" s="1">
        <v>1</v>
      </c>
      <c r="M153" s="1"/>
      <c r="N153" s="1"/>
      <c r="O153" s="1" t="s">
        <v>103</v>
      </c>
      <c r="P153" s="159">
        <v>44515</v>
      </c>
      <c r="Q153" s="42" t="str">
        <f t="shared" ca="1" si="32"/>
        <v>0 Tahun 8 Bulan21 Hari</v>
      </c>
      <c r="R153" s="69" t="s">
        <v>54</v>
      </c>
      <c r="S153" s="40"/>
      <c r="T153" s="69" t="s">
        <v>49</v>
      </c>
      <c r="U153" s="69" t="s">
        <v>68</v>
      </c>
      <c r="V153" s="40" t="s">
        <v>140</v>
      </c>
      <c r="W153" s="40" t="s">
        <v>76</v>
      </c>
      <c r="X153" s="43" t="s">
        <v>5028</v>
      </c>
      <c r="Y153" s="78">
        <v>36962</v>
      </c>
      <c r="Z153" s="42" t="str">
        <f t="shared" ca="1" si="34"/>
        <v>21 Tahun 4 Bulan</v>
      </c>
      <c r="AA153" s="40"/>
      <c r="AB153" s="40"/>
      <c r="AC153" s="69" t="s">
        <v>4527</v>
      </c>
      <c r="AD153" s="40" t="s">
        <v>5027</v>
      </c>
      <c r="AE153" s="40"/>
      <c r="AF153" s="40"/>
      <c r="AG153" s="40"/>
      <c r="AH153" s="40" t="s">
        <v>68</v>
      </c>
      <c r="AI153" s="40"/>
      <c r="AJ153" s="40"/>
      <c r="AK153" s="292"/>
      <c r="AL153" s="7"/>
    </row>
    <row r="154" spans="1:44" s="38" customFormat="1" ht="14.5" customHeight="1">
      <c r="A154" s="64">
        <f t="shared" si="31"/>
        <v>141</v>
      </c>
      <c r="B154" s="1" t="s">
        <v>282</v>
      </c>
      <c r="C154" s="1" t="s">
        <v>128</v>
      </c>
      <c r="D154" s="1" t="s">
        <v>784</v>
      </c>
      <c r="E154" s="1" t="s">
        <v>785</v>
      </c>
      <c r="F154" s="1"/>
      <c r="G154" s="1" t="s">
        <v>820</v>
      </c>
      <c r="H154" s="1" t="s">
        <v>821</v>
      </c>
      <c r="I154" s="2" t="s">
        <v>822</v>
      </c>
      <c r="J154" s="1">
        <v>1</v>
      </c>
      <c r="K154" s="1"/>
      <c r="L154" s="1">
        <v>1</v>
      </c>
      <c r="M154" s="1"/>
      <c r="N154" s="1"/>
      <c r="O154" s="1" t="s">
        <v>103</v>
      </c>
      <c r="P154" s="20">
        <v>44257</v>
      </c>
      <c r="Q154" s="4" t="str">
        <f t="shared" ref="Q154:Q157" ca="1" si="35">DATEDIF(P154,NOW(),"Y")&amp;" Tahun "&amp;DATEDIF(P154,NOW(),"YM")&amp;" Bulan"&amp;DATEDIF(P154,NOW(),"MD")&amp;" Hari"</f>
        <v>1 Tahun 5 Bulan3 Hari</v>
      </c>
      <c r="R154" s="1" t="s">
        <v>58</v>
      </c>
      <c r="S154" s="1" t="s">
        <v>2476</v>
      </c>
      <c r="T154" s="1" t="s">
        <v>73</v>
      </c>
      <c r="U154" s="1" t="s">
        <v>68</v>
      </c>
      <c r="V154" s="1" t="s">
        <v>140</v>
      </c>
      <c r="W154" s="1" t="s">
        <v>76</v>
      </c>
      <c r="X154" s="2" t="s">
        <v>2477</v>
      </c>
      <c r="Y154" s="71">
        <v>35514</v>
      </c>
      <c r="Z154" s="4" t="str">
        <f t="shared" ref="Z154:Z156" ca="1" si="36">DATEDIF(Y154,NOW(),"Y")&amp;" Tahun "&amp;DATEDIF(Y154,NOW(),"YM")&amp;" Bulan"</f>
        <v>25 Tahun 4 Bulan</v>
      </c>
      <c r="AA154" s="1"/>
      <c r="AB154" s="1"/>
      <c r="AC154" s="1" t="s">
        <v>4527</v>
      </c>
      <c r="AD154" s="1" t="s">
        <v>2892</v>
      </c>
      <c r="AE154" s="1"/>
      <c r="AF154" s="1" t="s">
        <v>57</v>
      </c>
      <c r="AG154" s="1"/>
      <c r="AH154" s="1"/>
      <c r="AI154" s="1"/>
      <c r="AJ154" s="564" t="s">
        <v>4213</v>
      </c>
      <c r="AK154" s="576"/>
      <c r="AL154" s="1"/>
    </row>
    <row r="155" spans="1:44" s="97" customFormat="1" ht="14">
      <c r="A155" s="64">
        <f t="shared" ref="A155:A157" si="37">ROW()-8</f>
        <v>147</v>
      </c>
      <c r="B155" s="383" t="s">
        <v>282</v>
      </c>
      <c r="C155" s="7" t="s">
        <v>45</v>
      </c>
      <c r="D155" s="7" t="s">
        <v>553</v>
      </c>
      <c r="E155" s="7" t="s">
        <v>554</v>
      </c>
      <c r="F155" s="7"/>
      <c r="G155" s="7" t="s">
        <v>3646</v>
      </c>
      <c r="H155" s="7" t="s">
        <v>555</v>
      </c>
      <c r="I155" s="755" t="s">
        <v>556</v>
      </c>
      <c r="J155" s="7">
        <v>1</v>
      </c>
      <c r="K155" s="7"/>
      <c r="L155" s="7">
        <v>1</v>
      </c>
      <c r="M155" s="7"/>
      <c r="N155" s="7"/>
      <c r="O155" s="7" t="s">
        <v>103</v>
      </c>
      <c r="P155" s="30">
        <v>44355</v>
      </c>
      <c r="Q155" s="4" t="str">
        <f t="shared" ca="1" si="35"/>
        <v>1 Tahun 1 Bulan28 Hari</v>
      </c>
      <c r="R155" s="1" t="s">
        <v>54</v>
      </c>
      <c r="S155" s="7" t="s">
        <v>62</v>
      </c>
      <c r="T155" s="1" t="s">
        <v>73</v>
      </c>
      <c r="U155" s="1" t="s">
        <v>68</v>
      </c>
      <c r="V155" s="7" t="s">
        <v>180</v>
      </c>
      <c r="W155" s="1" t="s">
        <v>76</v>
      </c>
      <c r="X155" s="8" t="s">
        <v>2442</v>
      </c>
      <c r="Y155" s="77">
        <v>36620</v>
      </c>
      <c r="Z155" s="563" t="str">
        <f t="shared" ca="1" si="36"/>
        <v>22 Tahun 4 Bulan</v>
      </c>
      <c r="AA155" s="8"/>
      <c r="AB155" s="8"/>
      <c r="AC155" s="1" t="s">
        <v>4527</v>
      </c>
      <c r="AD155" s="7" t="s">
        <v>4562</v>
      </c>
      <c r="AE155" s="7"/>
      <c r="AF155" s="7"/>
      <c r="AG155" s="7"/>
      <c r="AH155" s="7"/>
      <c r="AI155" s="7"/>
      <c r="AJ155" s="564" t="s">
        <v>4239</v>
      </c>
      <c r="AK155" s="287"/>
      <c r="AL155" s="1"/>
    </row>
    <row r="156" spans="1:44" s="97" customFormat="1" ht="14">
      <c r="A156" s="64">
        <f t="shared" si="37"/>
        <v>148</v>
      </c>
      <c r="B156" s="383" t="s">
        <v>282</v>
      </c>
      <c r="C156" s="7" t="s">
        <v>45</v>
      </c>
      <c r="D156" s="7" t="s">
        <v>553</v>
      </c>
      <c r="E156" s="7" t="s">
        <v>554</v>
      </c>
      <c r="F156" s="7"/>
      <c r="G156" s="7" t="s">
        <v>3658</v>
      </c>
      <c r="H156" s="7" t="s">
        <v>557</v>
      </c>
      <c r="I156" s="755" t="s">
        <v>558</v>
      </c>
      <c r="J156" s="7">
        <v>1</v>
      </c>
      <c r="K156" s="7"/>
      <c r="L156" s="7">
        <v>1</v>
      </c>
      <c r="M156" s="7"/>
      <c r="N156" s="7"/>
      <c r="O156" s="7" t="s">
        <v>103</v>
      </c>
      <c r="P156" s="30">
        <v>44355</v>
      </c>
      <c r="Q156" s="4" t="str">
        <f t="shared" ca="1" si="35"/>
        <v>1 Tahun 1 Bulan28 Hari</v>
      </c>
      <c r="R156" s="1" t="s">
        <v>58</v>
      </c>
      <c r="S156" s="7" t="s">
        <v>2443</v>
      </c>
      <c r="T156" s="1" t="s">
        <v>73</v>
      </c>
      <c r="U156" s="1" t="s">
        <v>68</v>
      </c>
      <c r="V156" s="7" t="s">
        <v>135</v>
      </c>
      <c r="W156" s="1" t="s">
        <v>76</v>
      </c>
      <c r="X156" s="8" t="s">
        <v>2444</v>
      </c>
      <c r="Y156" s="77">
        <v>36378</v>
      </c>
      <c r="Z156" s="563" t="str">
        <f t="shared" ca="1" si="36"/>
        <v>22 Tahun 11 Bulan</v>
      </c>
      <c r="AA156" s="8"/>
      <c r="AB156" s="8"/>
      <c r="AC156" s="1" t="s">
        <v>4527</v>
      </c>
      <c r="AD156" s="7" t="s">
        <v>4561</v>
      </c>
      <c r="AE156" s="7"/>
      <c r="AF156" s="7"/>
      <c r="AG156" s="7"/>
      <c r="AH156" s="7"/>
      <c r="AI156" s="7"/>
      <c r="AJ156" s="564" t="s">
        <v>4240</v>
      </c>
      <c r="AK156" s="287"/>
      <c r="AL156" s="1"/>
    </row>
    <row r="157" spans="1:44" s="97" customFormat="1" ht="14">
      <c r="A157" s="64">
        <f t="shared" si="37"/>
        <v>149</v>
      </c>
      <c r="B157" s="383" t="s">
        <v>282</v>
      </c>
      <c r="C157" s="7" t="s">
        <v>45</v>
      </c>
      <c r="D157" s="7" t="s">
        <v>45</v>
      </c>
      <c r="E157" s="7" t="s">
        <v>553</v>
      </c>
      <c r="F157" s="7"/>
      <c r="G157" s="7" t="s">
        <v>4051</v>
      </c>
      <c r="H157" s="7" t="s">
        <v>3300</v>
      </c>
      <c r="I157" s="755" t="s">
        <v>3310</v>
      </c>
      <c r="J157" s="7">
        <v>1</v>
      </c>
      <c r="K157" s="7"/>
      <c r="L157" s="7">
        <v>1</v>
      </c>
      <c r="M157" s="7"/>
      <c r="N157" s="7"/>
      <c r="O157" s="7" t="s">
        <v>103</v>
      </c>
      <c r="P157" s="30">
        <v>44403</v>
      </c>
      <c r="Q157" s="4" t="str">
        <f t="shared" ca="1" si="35"/>
        <v>1 Tahun 0 Bulan10 Hari</v>
      </c>
      <c r="R157" s="1" t="s">
        <v>54</v>
      </c>
      <c r="S157" s="7" t="s">
        <v>55</v>
      </c>
      <c r="T157" s="1" t="s">
        <v>73</v>
      </c>
      <c r="U157" s="1" t="s">
        <v>68</v>
      </c>
      <c r="V157" s="7" t="s">
        <v>2579</v>
      </c>
      <c r="W157" s="7" t="s">
        <v>88</v>
      </c>
      <c r="X157" s="8" t="s">
        <v>200</v>
      </c>
      <c r="Y157" s="77">
        <v>34186</v>
      </c>
      <c r="Z157" s="4" t="s">
        <v>3891</v>
      </c>
      <c r="AA157" s="8"/>
      <c r="AB157" s="7"/>
      <c r="AC157" s="1" t="s">
        <v>4527</v>
      </c>
      <c r="AD157" s="7" t="s">
        <v>3901</v>
      </c>
      <c r="AE157" s="7"/>
      <c r="AF157" s="7" t="s">
        <v>57</v>
      </c>
      <c r="AG157" s="7"/>
      <c r="AH157" s="7"/>
      <c r="AI157" s="7"/>
      <c r="AJ157" s="7"/>
      <c r="AK157" s="287"/>
      <c r="AL157" s="7">
        <v>848230587</v>
      </c>
    </row>
    <row r="158" spans="1:44" s="38" customFormat="1" ht="14.5" customHeight="1">
      <c r="A158" s="64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20"/>
      <c r="Q158" s="4"/>
      <c r="R158" s="1"/>
      <c r="S158" s="1"/>
      <c r="T158" s="1"/>
      <c r="U158" s="1"/>
      <c r="V158" s="1"/>
      <c r="W158" s="1"/>
      <c r="X158" s="2"/>
      <c r="Y158" s="71"/>
      <c r="Z158" s="4"/>
      <c r="AA158" s="1"/>
      <c r="AB158" s="1"/>
      <c r="AC158" s="1"/>
      <c r="AD158" s="1"/>
      <c r="AE158" s="1"/>
      <c r="AF158" s="1"/>
      <c r="AG158" s="1"/>
      <c r="AH158" s="1"/>
      <c r="AI158" s="1"/>
      <c r="AJ158" s="564"/>
      <c r="AK158" s="576"/>
      <c r="AL158" s="1"/>
    </row>
    <row r="159" spans="1:44" s="94" customFormat="1" ht="20.149999999999999" customHeight="1" thickBot="1">
      <c r="A159" s="167"/>
      <c r="B159" s="168"/>
      <c r="C159" s="168"/>
      <c r="D159" s="168"/>
      <c r="E159" s="168" t="s">
        <v>3317</v>
      </c>
      <c r="F159" s="169"/>
      <c r="G159" s="169"/>
      <c r="H159" s="169"/>
      <c r="I159" s="170"/>
      <c r="J159" s="171">
        <f>SUM(J133:J158)</f>
        <v>25</v>
      </c>
      <c r="K159" s="171">
        <f t="shared" ref="K159:N159" si="38">SUM(K133:K158)</f>
        <v>0</v>
      </c>
      <c r="L159" s="171">
        <f t="shared" si="38"/>
        <v>25</v>
      </c>
      <c r="M159" s="171">
        <f t="shared" si="38"/>
        <v>0</v>
      </c>
      <c r="N159" s="171">
        <f t="shared" si="38"/>
        <v>0</v>
      </c>
      <c r="O159" s="172"/>
      <c r="P159" s="173"/>
      <c r="Q159" s="173"/>
      <c r="R159" s="171"/>
      <c r="S159" s="174" t="s">
        <v>146</v>
      </c>
      <c r="T159" s="175" t="s">
        <v>146</v>
      </c>
      <c r="U159" s="174"/>
      <c r="V159" s="174"/>
      <c r="W159" s="176" t="s">
        <v>146</v>
      </c>
      <c r="X159" s="177"/>
      <c r="Y159" s="177"/>
      <c r="Z159" s="175"/>
      <c r="AA159" s="175"/>
      <c r="AB159" s="178" t="s">
        <v>146</v>
      </c>
      <c r="AC159" s="810" t="s">
        <v>146</v>
      </c>
      <c r="AD159" s="811"/>
      <c r="AE159" s="811"/>
      <c r="AF159" s="811"/>
      <c r="AG159" s="811"/>
      <c r="AH159" s="811"/>
      <c r="AI159" s="811"/>
      <c r="AJ159" s="812"/>
      <c r="AK159" s="810" t="s">
        <v>146</v>
      </c>
      <c r="AL159" s="811"/>
      <c r="AM159" s="811"/>
      <c r="AN159" s="811"/>
      <c r="AO159" s="811"/>
      <c r="AP159" s="811"/>
      <c r="AQ159" s="811"/>
      <c r="AR159" s="812"/>
    </row>
    <row r="160" spans="1:44" ht="14.5" thickTop="1">
      <c r="A160" s="225"/>
      <c r="B160" s="14"/>
      <c r="C160" s="9"/>
      <c r="D160" s="9"/>
      <c r="E160" s="9"/>
      <c r="F160" s="9"/>
      <c r="G160" s="9"/>
      <c r="H160" s="9"/>
      <c r="I160" s="10"/>
      <c r="J160" s="226">
        <f>J8+J15+J21+J62+J95+J115+J120+J132+J159</f>
        <v>128</v>
      </c>
      <c r="K160" s="226">
        <f t="shared" ref="K160:N160" si="39">K8+K15+K21+K62+K95+K115+K120+K132+K159</f>
        <v>16</v>
      </c>
      <c r="L160" s="226">
        <f t="shared" si="39"/>
        <v>137</v>
      </c>
      <c r="M160" s="226">
        <f t="shared" si="39"/>
        <v>0</v>
      </c>
      <c r="N160" s="226">
        <f t="shared" si="39"/>
        <v>7</v>
      </c>
      <c r="O160" s="11"/>
      <c r="P160" s="13"/>
      <c r="Q160" s="12"/>
      <c r="R160" s="13"/>
      <c r="S160" s="9"/>
      <c r="T160" s="9"/>
      <c r="U160" s="9"/>
      <c r="V160" s="9"/>
      <c r="W160" s="9"/>
      <c r="X160" s="10"/>
      <c r="Y160" s="227"/>
      <c r="Z160" s="14"/>
      <c r="AA160" s="14"/>
      <c r="AB160" s="14"/>
      <c r="AC160" s="9"/>
      <c r="AD160" s="9"/>
      <c r="AE160" s="9"/>
      <c r="AF160" s="9"/>
      <c r="AG160" s="9"/>
      <c r="AH160" s="9"/>
      <c r="AI160" s="14"/>
      <c r="AJ160" s="14"/>
      <c r="AK160" s="15"/>
      <c r="AL160" s="228"/>
    </row>
    <row r="161" spans="1:38" ht="14">
      <c r="A161" s="229"/>
      <c r="B161" s="230"/>
      <c r="C161" s="231"/>
      <c r="D161" s="231"/>
      <c r="E161" s="231"/>
      <c r="F161" s="231"/>
      <c r="G161" s="231"/>
      <c r="H161" s="231"/>
      <c r="I161" s="232"/>
      <c r="J161" s="813">
        <f>J160+K160</f>
        <v>144</v>
      </c>
      <c r="K161" s="813"/>
      <c r="L161" s="814">
        <f>L160+M160+N160</f>
        <v>144</v>
      </c>
      <c r="M161" s="815"/>
      <c r="N161" s="816"/>
      <c r="O161" s="233"/>
      <c r="P161" s="234"/>
      <c r="Q161" s="233"/>
      <c r="R161" s="231"/>
      <c r="S161" s="231"/>
      <c r="T161" s="232"/>
      <c r="U161" s="231"/>
      <c r="V161" s="231"/>
      <c r="W161" s="232"/>
      <c r="X161" s="235"/>
      <c r="Y161" s="230"/>
      <c r="Z161" s="230"/>
      <c r="AA161" s="230"/>
      <c r="AB161" s="231"/>
      <c r="AC161" s="231"/>
      <c r="AD161" s="231"/>
      <c r="AE161" s="231"/>
      <c r="AF161" s="231"/>
      <c r="AG161" s="231"/>
      <c r="AH161" s="230"/>
      <c r="AI161" s="230"/>
      <c r="AJ161" s="236"/>
      <c r="AK161" s="237"/>
      <c r="AL161" s="237"/>
    </row>
    <row r="162" spans="1:38">
      <c r="A162" s="105"/>
      <c r="O162" s="106"/>
      <c r="P162" s="88"/>
      <c r="T162" s="89"/>
      <c r="W162" s="89"/>
      <c r="X162" s="91"/>
      <c r="Y162" s="88"/>
      <c r="AJ162" s="92"/>
    </row>
    <row r="163" spans="1:38">
      <c r="C163" s="87"/>
      <c r="D163" s="87"/>
      <c r="E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</row>
    <row r="166" spans="1:38" s="97" customFormat="1" ht="13.5" customHeight="1">
      <c r="A166" s="64">
        <f t="shared" si="2"/>
        <v>158</v>
      </c>
      <c r="B166" s="29" t="s">
        <v>282</v>
      </c>
      <c r="C166" s="1" t="s">
        <v>45</v>
      </c>
      <c r="D166" s="1" t="s">
        <v>473</v>
      </c>
      <c r="E166" s="1" t="s">
        <v>478</v>
      </c>
      <c r="F166" s="1" t="s">
        <v>517</v>
      </c>
      <c r="G166" s="1" t="s">
        <v>518</v>
      </c>
      <c r="H166" s="1" t="s">
        <v>519</v>
      </c>
      <c r="I166" s="2" t="s">
        <v>3543</v>
      </c>
      <c r="J166" s="1">
        <v>1</v>
      </c>
      <c r="K166" s="1"/>
      <c r="L166" s="1">
        <v>1</v>
      </c>
      <c r="M166" s="1"/>
      <c r="N166" s="1"/>
      <c r="O166" s="1" t="s">
        <v>2412</v>
      </c>
      <c r="P166" s="20">
        <v>41964</v>
      </c>
      <c r="Q166" s="4" t="str">
        <f ca="1">DATEDIF(P166,NOW(),"Y")&amp;" Tahun "&amp;DATEDIF(P166,NOW(),"YM")&amp;" Bulan"&amp;DATEDIF(P166,NOW(),"MD")&amp;" Hari"</f>
        <v>7 Tahun 8 Bulan15 Hari</v>
      </c>
      <c r="R166" s="1" t="s">
        <v>54</v>
      </c>
      <c r="S166" s="1"/>
      <c r="T166" s="1" t="s">
        <v>63</v>
      </c>
      <c r="U166" s="1" t="s">
        <v>68</v>
      </c>
      <c r="V166" s="1" t="s">
        <v>68</v>
      </c>
      <c r="W166" s="1" t="s">
        <v>71</v>
      </c>
      <c r="X166" s="2" t="s">
        <v>2436</v>
      </c>
      <c r="Y166" s="71">
        <v>28324</v>
      </c>
      <c r="Z166" s="4" t="str">
        <f ca="1">DATEDIF(Y166,NOW(),"Y")&amp;" Tahun "&amp;DATEDIF(Y166,NOW(),"YM")&amp;" Bulan"</f>
        <v>45 Tahun 0 Bulan</v>
      </c>
      <c r="AA166" s="1"/>
      <c r="AB166" s="1"/>
      <c r="AC166" s="1" t="s">
        <v>4527</v>
      </c>
      <c r="AD166" s="1" t="s">
        <v>2817</v>
      </c>
      <c r="AE166" s="1"/>
      <c r="AF166" s="1"/>
      <c r="AG166" s="1" t="s">
        <v>74</v>
      </c>
      <c r="AH166" s="1"/>
      <c r="AI166" s="1">
        <v>15008511972</v>
      </c>
      <c r="AJ166" s="1" t="s">
        <v>2818</v>
      </c>
      <c r="AK166" s="286">
        <v>822918207956000</v>
      </c>
      <c r="AL166" s="1">
        <v>387490640</v>
      </c>
    </row>
  </sheetData>
  <mergeCells count="30">
    <mergeCell ref="G4:G5"/>
    <mergeCell ref="A4:A5"/>
    <mergeCell ref="B4:B5"/>
    <mergeCell ref="C4:D4"/>
    <mergeCell ref="E4:E5"/>
    <mergeCell ref="F4:F5"/>
    <mergeCell ref="W4:W5"/>
    <mergeCell ref="X4:Y4"/>
    <mergeCell ref="H4:H5"/>
    <mergeCell ref="I4:I5"/>
    <mergeCell ref="J4:K4"/>
    <mergeCell ref="L4:N4"/>
    <mergeCell ref="O4:O5"/>
    <mergeCell ref="P4:Q4"/>
    <mergeCell ref="AK4:AK5"/>
    <mergeCell ref="AL4:AL5"/>
    <mergeCell ref="AC159:AJ159"/>
    <mergeCell ref="AK159:AR159"/>
    <mergeCell ref="J161:K161"/>
    <mergeCell ref="L161:N161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</mergeCells>
  <conditionalFormatting sqref="G4:G5">
    <cfRule type="duplicateValues" dxfId="163" priority="8"/>
  </conditionalFormatting>
  <conditionalFormatting sqref="G4:G5">
    <cfRule type="duplicateValues" dxfId="162" priority="9"/>
  </conditionalFormatting>
  <conditionalFormatting sqref="H4:H5">
    <cfRule type="duplicateValues" dxfId="161" priority="7"/>
  </conditionalFormatting>
  <conditionalFormatting sqref="G4:G5">
    <cfRule type="duplicateValues" dxfId="160" priority="10"/>
  </conditionalFormatting>
  <conditionalFormatting sqref="H4:H5">
    <cfRule type="duplicateValues" dxfId="159" priority="11"/>
  </conditionalFormatting>
  <conditionalFormatting sqref="I4:I5">
    <cfRule type="duplicateValues" dxfId="158" priority="12"/>
  </conditionalFormatting>
  <conditionalFormatting sqref="AJ118">
    <cfRule type="duplicateValues" dxfId="157" priority="2"/>
  </conditionalFormatting>
  <conditionalFormatting sqref="AK118">
    <cfRule type="duplicateValues" dxfId="156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topLeftCell="D1" zoomScale="70" zoomScaleNormal="70" workbookViewId="0">
      <selection activeCell="J16" sqref="J16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5.26953125" style="88" customWidth="1"/>
    <col min="4" max="4" width="21.1796875" style="88" customWidth="1"/>
    <col min="5" max="5" width="30.1796875" style="88" customWidth="1"/>
    <col min="6" max="6" width="16.54296875" style="88" customWidth="1"/>
    <col min="7" max="7" width="16.36328125" style="88" customWidth="1"/>
    <col min="8" max="8" width="16.26953125" style="88" customWidth="1"/>
    <col min="9" max="9" width="28.26953125" style="89" customWidth="1"/>
    <col min="10" max="10" width="7.7265625" style="88" customWidth="1"/>
    <col min="11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25.179687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7" customHeight="1" thickTop="1">
      <c r="A6" s="64">
        <v>1</v>
      </c>
      <c r="B6" s="29" t="s">
        <v>282</v>
      </c>
      <c r="C6" s="1" t="s">
        <v>128</v>
      </c>
      <c r="D6" s="1" t="s">
        <v>297</v>
      </c>
      <c r="E6" s="1" t="s">
        <v>219</v>
      </c>
      <c r="F6" s="1"/>
      <c r="G6" s="578" t="s">
        <v>3318</v>
      </c>
      <c r="H6" s="1" t="s">
        <v>947</v>
      </c>
      <c r="I6" s="2" t="s">
        <v>948</v>
      </c>
      <c r="J6" s="1">
        <v>1</v>
      </c>
      <c r="K6" s="1"/>
      <c r="L6" s="1">
        <v>1</v>
      </c>
      <c r="M6" s="1"/>
      <c r="N6" s="1"/>
      <c r="O6" s="1" t="s">
        <v>2415</v>
      </c>
      <c r="P6" s="20">
        <v>44228</v>
      </c>
      <c r="Q6" s="4" t="str">
        <f ca="1">DATEDIF(P6,NOW(),"Y")&amp;" Tahun "&amp;DATEDIF(P6,NOW(),"YM")&amp;" Bulan"&amp;DATEDIF(P6,NOW(),"MD")&amp;" Hari"</f>
        <v>1 Tahun 6 Bulan4 Hari</v>
      </c>
      <c r="R6" s="1" t="s">
        <v>58</v>
      </c>
      <c r="S6" s="1" t="s">
        <v>2504</v>
      </c>
      <c r="T6" s="1" t="s">
        <v>49</v>
      </c>
      <c r="U6" s="1" t="s">
        <v>50</v>
      </c>
      <c r="V6" s="1" t="s">
        <v>50</v>
      </c>
      <c r="W6" s="1" t="s">
        <v>51</v>
      </c>
      <c r="X6" s="2" t="s">
        <v>57</v>
      </c>
      <c r="Y6" s="71">
        <v>32257</v>
      </c>
      <c r="Z6" s="4" t="str">
        <f ca="1">DATEDIF(Y6,NOW(),"Y")&amp;" Tahun "&amp;DATEDIF(Y6,NOW(),"YM")&amp;" Bulan"</f>
        <v>34 Tahun 3 Bulan</v>
      </c>
      <c r="AA6" s="1"/>
      <c r="AB6" s="1"/>
      <c r="AC6" s="65" t="s">
        <v>4644</v>
      </c>
      <c r="AD6" s="1" t="s">
        <v>2914</v>
      </c>
      <c r="AE6" s="1"/>
      <c r="AF6" s="1" t="s">
        <v>57</v>
      </c>
      <c r="AG6" s="1"/>
      <c r="AH6" s="1"/>
      <c r="AI6" s="1"/>
      <c r="AJ6" s="552" t="s">
        <v>4200</v>
      </c>
      <c r="AK6" s="286"/>
      <c r="AL6" s="1"/>
    </row>
    <row r="7" spans="1:38" s="97" customFormat="1" ht="17" customHeight="1">
      <c r="A7" s="64">
        <v>2</v>
      </c>
      <c r="B7" s="29" t="s">
        <v>282</v>
      </c>
      <c r="C7" s="1" t="s">
        <v>128</v>
      </c>
      <c r="D7" s="1" t="s">
        <v>297</v>
      </c>
      <c r="E7" s="1" t="s">
        <v>160</v>
      </c>
      <c r="F7" s="1" t="s">
        <v>841</v>
      </c>
      <c r="G7" s="1" t="s">
        <v>842</v>
      </c>
      <c r="H7" s="1" t="s">
        <v>843</v>
      </c>
      <c r="I7" s="2" t="s">
        <v>844</v>
      </c>
      <c r="J7" s="1">
        <v>1</v>
      </c>
      <c r="K7" s="1"/>
      <c r="L7" s="1">
        <v>1</v>
      </c>
      <c r="M7" s="1"/>
      <c r="N7" s="1"/>
      <c r="O7" s="1" t="s">
        <v>6343</v>
      </c>
      <c r="P7" s="20">
        <v>41122</v>
      </c>
      <c r="Q7" s="4" t="str">
        <f t="shared" ref="Q7:Q23" ca="1" si="0">DATEDIF(P7,NOW(),"Y")&amp;" Tahun "&amp;DATEDIF(P7,NOW(),"YM")&amp;" Bulan"&amp;DATEDIF(P7,NOW(),"MD")&amp;" Hari"</f>
        <v>10 Tahun 0 Bulan4 Hari</v>
      </c>
      <c r="R7" s="1" t="s">
        <v>58</v>
      </c>
      <c r="S7" s="1" t="s">
        <v>146</v>
      </c>
      <c r="T7" s="1" t="s">
        <v>49</v>
      </c>
      <c r="U7" s="1" t="s">
        <v>50</v>
      </c>
      <c r="V7" s="1" t="s">
        <v>50</v>
      </c>
      <c r="W7" s="1" t="s">
        <v>88</v>
      </c>
      <c r="X7" s="2" t="s">
        <v>194</v>
      </c>
      <c r="Y7" s="71" t="s">
        <v>2481</v>
      </c>
      <c r="Z7" s="4" t="str">
        <f t="shared" ref="Z7:Z23" ca="1" si="1">DATEDIF(Y7,NOW(),"Y")&amp;" Tahun "&amp;DATEDIF(Y7,NOW(),"YM")&amp;" Bulan"</f>
        <v>30 Tahun 8 Bulan</v>
      </c>
      <c r="AA7" s="1"/>
      <c r="AB7" s="1"/>
      <c r="AC7" s="65" t="s">
        <v>4644</v>
      </c>
      <c r="AD7" s="1" t="s">
        <v>4601</v>
      </c>
      <c r="AE7" s="1"/>
      <c r="AF7" s="1" t="s">
        <v>146</v>
      </c>
      <c r="AG7" s="1" t="s">
        <v>146</v>
      </c>
      <c r="AH7" s="1" t="s">
        <v>146</v>
      </c>
      <c r="AI7" s="1">
        <v>12030390293</v>
      </c>
      <c r="AJ7" s="1"/>
      <c r="AK7" s="286">
        <v>935973792956000</v>
      </c>
      <c r="AL7" s="1">
        <v>387140287</v>
      </c>
    </row>
    <row r="8" spans="1:38" s="97" customFormat="1" ht="17" customHeight="1">
      <c r="A8" s="64">
        <v>3</v>
      </c>
      <c r="B8" s="29" t="s">
        <v>282</v>
      </c>
      <c r="C8" s="1" t="s">
        <v>128</v>
      </c>
      <c r="D8" s="1" t="s">
        <v>297</v>
      </c>
      <c r="E8" s="1" t="s">
        <v>160</v>
      </c>
      <c r="F8" s="1" t="s">
        <v>862</v>
      </c>
      <c r="G8" s="1" t="s">
        <v>863</v>
      </c>
      <c r="H8" s="1" t="s">
        <v>864</v>
      </c>
      <c r="I8" s="2" t="s">
        <v>865</v>
      </c>
      <c r="J8" s="1">
        <v>1</v>
      </c>
      <c r="K8" s="1"/>
      <c r="L8" s="1">
        <v>1</v>
      </c>
      <c r="M8" s="1"/>
      <c r="N8" s="1"/>
      <c r="O8" s="1" t="s">
        <v>6343</v>
      </c>
      <c r="P8" s="20" t="s">
        <v>2414</v>
      </c>
      <c r="Q8" s="4" t="str">
        <f ca="1">DATEDIF(P8,NOW(),"Y")&amp;" Tahun "&amp;DATEDIF(P8,NOW(),"YM")&amp;" Bulan"&amp;DATEDIF(P8,NOW(),"MD")&amp;" Hari"</f>
        <v>8 Tahun 1 Bulan4 Hari</v>
      </c>
      <c r="R8" s="1" t="s">
        <v>109</v>
      </c>
      <c r="S8" s="1" t="s">
        <v>2485</v>
      </c>
      <c r="T8" s="1" t="s">
        <v>63</v>
      </c>
      <c r="U8" s="1" t="s">
        <v>74</v>
      </c>
      <c r="V8" s="1" t="s">
        <v>2486</v>
      </c>
      <c r="W8" s="1" t="s">
        <v>71</v>
      </c>
      <c r="X8" s="2" t="s">
        <v>57</v>
      </c>
      <c r="Y8" s="71">
        <v>31755</v>
      </c>
      <c r="Z8" s="4" t="str">
        <f ca="1">DATEDIF(Y8,NOW(),"Y")&amp;" Tahun "&amp;DATEDIF(Y8,NOW(),"YM")&amp;" Bulan"</f>
        <v>35 Tahun 7 Bulan</v>
      </c>
      <c r="AA8" s="1"/>
      <c r="AB8" s="1"/>
      <c r="AC8" s="65" t="s">
        <v>4644</v>
      </c>
      <c r="AD8" s="1" t="s">
        <v>4597</v>
      </c>
      <c r="AE8" s="1"/>
      <c r="AF8" s="1" t="s">
        <v>146</v>
      </c>
      <c r="AG8" s="1" t="s">
        <v>146</v>
      </c>
      <c r="AH8" s="1" t="s">
        <v>146</v>
      </c>
      <c r="AI8" s="1"/>
      <c r="AJ8" s="1"/>
      <c r="AK8" s="286">
        <v>739139400956000</v>
      </c>
      <c r="AL8" s="1">
        <v>356876448</v>
      </c>
    </row>
    <row r="9" spans="1:38" s="97" customFormat="1" ht="17" customHeight="1">
      <c r="A9" s="64">
        <v>4</v>
      </c>
      <c r="B9" s="29" t="s">
        <v>282</v>
      </c>
      <c r="C9" s="1" t="s">
        <v>128</v>
      </c>
      <c r="D9" s="1" t="s">
        <v>297</v>
      </c>
      <c r="E9" s="1" t="s">
        <v>435</v>
      </c>
      <c r="F9" s="1" t="s">
        <v>866</v>
      </c>
      <c r="G9" s="1" t="s">
        <v>867</v>
      </c>
      <c r="H9" s="1" t="s">
        <v>868</v>
      </c>
      <c r="I9" s="2" t="s">
        <v>869</v>
      </c>
      <c r="J9" s="1">
        <v>1</v>
      </c>
      <c r="K9" s="1"/>
      <c r="L9" s="1">
        <v>1</v>
      </c>
      <c r="M9" s="1"/>
      <c r="N9" s="1"/>
      <c r="O9" s="1" t="s">
        <v>138</v>
      </c>
      <c r="P9" s="20">
        <v>42566</v>
      </c>
      <c r="Q9" s="4" t="str">
        <f ca="1">DATEDIF(P9,NOW(),"Y")&amp;" Tahun "&amp;DATEDIF(P9,NOW(),"YM")&amp;" Bulan"&amp;DATEDIF(P9,NOW(),"MD")&amp;" Hari"</f>
        <v>6 Tahun 0 Bulan21 Hari</v>
      </c>
      <c r="R9" s="1" t="s">
        <v>58</v>
      </c>
      <c r="S9" s="1" t="s">
        <v>146</v>
      </c>
      <c r="T9" s="1" t="s">
        <v>49</v>
      </c>
      <c r="U9" s="1" t="s">
        <v>50</v>
      </c>
      <c r="V9" s="1" t="s">
        <v>50</v>
      </c>
      <c r="W9" s="1" t="s">
        <v>56</v>
      </c>
      <c r="X9" s="2" t="s">
        <v>261</v>
      </c>
      <c r="Y9" s="71">
        <v>32309</v>
      </c>
      <c r="Z9" s="4" t="str">
        <f ca="1">DATEDIF(Y9,NOW(),"Y")&amp;" Tahun "&amp;DATEDIF(Y9,NOW(),"YM")&amp;" Bulan"</f>
        <v>34 Tahun 1 Bulan</v>
      </c>
      <c r="AA9" s="1"/>
      <c r="AB9" s="1"/>
      <c r="AC9" s="65" t="s">
        <v>4644</v>
      </c>
      <c r="AD9" s="1" t="s">
        <v>4600</v>
      </c>
      <c r="AE9" s="1"/>
      <c r="AF9" s="1" t="s">
        <v>146</v>
      </c>
      <c r="AG9" s="1" t="s">
        <v>146</v>
      </c>
      <c r="AH9" s="1" t="s">
        <v>146</v>
      </c>
      <c r="AI9" s="1">
        <v>11005296253</v>
      </c>
      <c r="AJ9" s="1"/>
      <c r="AK9" s="286"/>
      <c r="AL9" s="1">
        <v>371237493</v>
      </c>
    </row>
    <row r="10" spans="1:38" s="97" customFormat="1" ht="17" customHeight="1">
      <c r="A10" s="64">
        <v>5</v>
      </c>
      <c r="B10" s="29" t="s">
        <v>282</v>
      </c>
      <c r="C10" s="1" t="s">
        <v>128</v>
      </c>
      <c r="D10" s="1" t="s">
        <v>297</v>
      </c>
      <c r="E10" s="1" t="s">
        <v>435</v>
      </c>
      <c r="F10" s="1" t="s">
        <v>884</v>
      </c>
      <c r="G10" s="1" t="s">
        <v>885</v>
      </c>
      <c r="H10" s="1" t="s">
        <v>886</v>
      </c>
      <c r="I10" s="2" t="s">
        <v>887</v>
      </c>
      <c r="J10" s="1">
        <v>1</v>
      </c>
      <c r="K10" s="1"/>
      <c r="L10" s="1">
        <v>1</v>
      </c>
      <c r="M10" s="1"/>
      <c r="N10" s="1"/>
      <c r="O10" s="1" t="s">
        <v>132</v>
      </c>
      <c r="P10" s="20">
        <v>42992</v>
      </c>
      <c r="Q10" s="4" t="str">
        <f ca="1">DATEDIF(P10,NOW(),"Y")&amp;" Tahun "&amp;DATEDIF(P10,NOW(),"YM")&amp;" Bulan"&amp;DATEDIF(P10,NOW(),"MD")&amp;" Hari"</f>
        <v>4 Tahun 10 Bulan22 Hari</v>
      </c>
      <c r="R10" s="1" t="s">
        <v>109</v>
      </c>
      <c r="S10" s="1" t="s">
        <v>123</v>
      </c>
      <c r="T10" s="1" t="s">
        <v>73</v>
      </c>
      <c r="U10" s="1" t="s">
        <v>64</v>
      </c>
      <c r="V10" s="1" t="s">
        <v>82</v>
      </c>
      <c r="W10" s="1" t="s">
        <v>76</v>
      </c>
      <c r="X10" s="2" t="s">
        <v>227</v>
      </c>
      <c r="Y10" s="71">
        <v>33238</v>
      </c>
      <c r="Z10" s="4" t="str">
        <f ca="1">DATEDIF(Y10,NOW(),"Y")&amp;" Tahun "&amp;DATEDIF(Y10,NOW(),"YM")&amp;" Bulan"</f>
        <v>31 Tahun 7 Bulan</v>
      </c>
      <c r="AA10" s="1"/>
      <c r="AB10" s="1"/>
      <c r="AC10" s="65" t="s">
        <v>4644</v>
      </c>
      <c r="AD10" s="1" t="s">
        <v>4599</v>
      </c>
      <c r="AE10" s="1"/>
      <c r="AF10" s="1" t="s">
        <v>146</v>
      </c>
      <c r="AG10" s="1" t="s">
        <v>146</v>
      </c>
      <c r="AH10" s="1" t="s">
        <v>146</v>
      </c>
      <c r="AI10" s="1"/>
      <c r="AJ10" s="1"/>
      <c r="AK10" s="286"/>
      <c r="AL10" s="1">
        <v>584307640</v>
      </c>
    </row>
    <row r="11" spans="1:38" s="97" customFormat="1" ht="17" customHeight="1">
      <c r="A11" s="64">
        <v>6</v>
      </c>
      <c r="B11" s="29" t="s">
        <v>282</v>
      </c>
      <c r="C11" s="1" t="s">
        <v>128</v>
      </c>
      <c r="D11" s="1" t="s">
        <v>297</v>
      </c>
      <c r="E11" s="1" t="s">
        <v>164</v>
      </c>
      <c r="F11" s="1" t="s">
        <v>878</v>
      </c>
      <c r="G11" s="1" t="s">
        <v>879</v>
      </c>
      <c r="H11" s="1" t="s">
        <v>880</v>
      </c>
      <c r="I11" s="2" t="s">
        <v>881</v>
      </c>
      <c r="J11" s="1"/>
      <c r="K11" s="1">
        <v>1</v>
      </c>
      <c r="L11" s="1">
        <v>1</v>
      </c>
      <c r="M11" s="1"/>
      <c r="N11" s="1"/>
      <c r="O11" s="1" t="s">
        <v>107</v>
      </c>
      <c r="P11" s="20">
        <v>44025</v>
      </c>
      <c r="Q11" s="4" t="str">
        <f ca="1">DATEDIF(P11,NOW(),"Y")&amp;" Tahun "&amp;DATEDIF(P11,NOW(),"YM")&amp;" Bulan"&amp;DATEDIF(P11,NOW(),"MD")&amp;" Hari"</f>
        <v>2 Tahun 0 Bulan23 Hari</v>
      </c>
      <c r="R11" s="1" t="s">
        <v>157</v>
      </c>
      <c r="S11" s="1" t="s">
        <v>158</v>
      </c>
      <c r="T11" s="1" t="s">
        <v>73</v>
      </c>
      <c r="U11" s="1" t="s">
        <v>66</v>
      </c>
      <c r="V11" s="1" t="s">
        <v>118</v>
      </c>
      <c r="W11" s="1" t="s">
        <v>76</v>
      </c>
      <c r="X11" s="2" t="s">
        <v>2488</v>
      </c>
      <c r="Y11" s="71">
        <v>35388</v>
      </c>
      <c r="Z11" s="4" t="str">
        <f ca="1">DATEDIF(Y11,NOW(),"Y")&amp;" Tahun "&amp;DATEDIF(Y11,NOW(),"YM")&amp;" Bulan"</f>
        <v>25 Tahun 8 Bulan</v>
      </c>
      <c r="AA11" s="1"/>
      <c r="AB11" s="1"/>
      <c r="AC11" s="65" t="s">
        <v>4644</v>
      </c>
      <c r="AD11" s="1" t="s">
        <v>4598</v>
      </c>
      <c r="AE11" s="1"/>
      <c r="AF11" s="1"/>
      <c r="AG11" s="1"/>
      <c r="AH11" s="1"/>
      <c r="AI11" s="1">
        <v>19025678665</v>
      </c>
      <c r="AJ11" s="1"/>
      <c r="AK11" s="286"/>
      <c r="AL11" s="1">
        <v>805034649</v>
      </c>
    </row>
    <row r="12" spans="1:38" s="97" customFormat="1" ht="14.5">
      <c r="A12" s="64">
        <v>6</v>
      </c>
      <c r="B12" s="1" t="s">
        <v>282</v>
      </c>
      <c r="C12" s="1" t="s">
        <v>128</v>
      </c>
      <c r="D12" s="1" t="s">
        <v>2026</v>
      </c>
      <c r="E12" s="7" t="s">
        <v>164</v>
      </c>
      <c r="F12" s="73"/>
      <c r="G12" s="161"/>
      <c r="H12" s="111" t="s">
        <v>5019</v>
      </c>
      <c r="I12" s="110" t="s">
        <v>5020</v>
      </c>
      <c r="J12" s="7"/>
      <c r="K12" s="7">
        <v>1</v>
      </c>
      <c r="L12" s="1">
        <v>1</v>
      </c>
      <c r="M12" s="1"/>
      <c r="N12" s="1"/>
      <c r="O12" s="1" t="s">
        <v>103</v>
      </c>
      <c r="P12" s="162">
        <v>44608</v>
      </c>
      <c r="Q12" s="4" t="str">
        <f t="shared" ref="Q12" ca="1" si="2">DATEDIF(P12,NOW(),"Y")&amp;" Tahun "&amp;DATEDIF(P12,NOW(),"YM")&amp;" Bulan"&amp;DATEDIF(P12,NOW(),"MD")&amp;" Hari"</f>
        <v>0 Tahun 5 Bulan20 Hari</v>
      </c>
      <c r="R12" s="1" t="s">
        <v>54</v>
      </c>
      <c r="S12" s="73"/>
      <c r="T12" s="74" t="s">
        <v>49</v>
      </c>
      <c r="U12" s="74" t="s">
        <v>50</v>
      </c>
      <c r="V12" s="73" t="s">
        <v>50</v>
      </c>
      <c r="W12" s="73" t="s">
        <v>76</v>
      </c>
      <c r="X12" s="113" t="s">
        <v>57</v>
      </c>
      <c r="Y12" s="114">
        <v>37724</v>
      </c>
      <c r="Z12" s="112" t="str">
        <f t="shared" ref="Z12" ca="1" si="3">DATEDIF(Y12,NOW(),"Y")&amp;" Tahun "&amp;DATEDIF(Y12,NOW(),"YM")&amp;" Bulan"</f>
        <v>19 Tahun 3 Bulan</v>
      </c>
      <c r="AA12" s="73"/>
      <c r="AB12" s="73"/>
      <c r="AC12" s="74" t="s">
        <v>4527</v>
      </c>
      <c r="AD12" s="73" t="s">
        <v>5021</v>
      </c>
      <c r="AE12" s="73"/>
      <c r="AF12" s="73" t="s">
        <v>57</v>
      </c>
      <c r="AG12" s="73" t="s">
        <v>74</v>
      </c>
      <c r="AH12" s="73" t="s">
        <v>52</v>
      </c>
      <c r="AI12" s="73"/>
      <c r="AJ12" s="73"/>
      <c r="AK12" s="286"/>
      <c r="AL12" s="1"/>
    </row>
    <row r="13" spans="1:38" s="97" customFormat="1" ht="17" customHeight="1">
      <c r="A13" s="64">
        <v>8</v>
      </c>
      <c r="B13" s="29" t="s">
        <v>282</v>
      </c>
      <c r="C13" s="1" t="s">
        <v>128</v>
      </c>
      <c r="D13" s="1" t="s">
        <v>297</v>
      </c>
      <c r="E13" s="1" t="s">
        <v>296</v>
      </c>
      <c r="F13" s="1" t="s">
        <v>845</v>
      </c>
      <c r="G13" s="1" t="s">
        <v>846</v>
      </c>
      <c r="H13" s="1" t="s">
        <v>847</v>
      </c>
      <c r="I13" s="2" t="s">
        <v>848</v>
      </c>
      <c r="J13" s="1">
        <v>1</v>
      </c>
      <c r="K13" s="1"/>
      <c r="L13" s="1">
        <v>1</v>
      </c>
      <c r="M13" s="1"/>
      <c r="N13" s="1"/>
      <c r="O13" s="1" t="s">
        <v>102</v>
      </c>
      <c r="P13" s="20">
        <v>41122</v>
      </c>
      <c r="Q13" s="4" t="str">
        <f t="shared" ca="1" si="0"/>
        <v>10 Tahun 0 Bulan4 Hari</v>
      </c>
      <c r="R13" s="1" t="s">
        <v>58</v>
      </c>
      <c r="S13" s="1" t="s">
        <v>123</v>
      </c>
      <c r="T13" s="1" t="s">
        <v>63</v>
      </c>
      <c r="U13" s="1" t="s">
        <v>50</v>
      </c>
      <c r="V13" s="1" t="s">
        <v>50</v>
      </c>
      <c r="W13" s="1" t="s">
        <v>88</v>
      </c>
      <c r="X13" s="2" t="s">
        <v>2482</v>
      </c>
      <c r="Y13" s="71">
        <v>26680</v>
      </c>
      <c r="Z13" s="4" t="str">
        <f t="shared" ca="1" si="1"/>
        <v>49 Tahun 6 Bulan</v>
      </c>
      <c r="AA13" s="1"/>
      <c r="AB13" s="1"/>
      <c r="AC13" s="65" t="s">
        <v>4644</v>
      </c>
      <c r="AD13" s="1" t="s">
        <v>4593</v>
      </c>
      <c r="AE13" s="1"/>
      <c r="AF13" s="1" t="s">
        <v>146</v>
      </c>
      <c r="AG13" s="1" t="s">
        <v>146</v>
      </c>
      <c r="AH13" s="1" t="s">
        <v>146</v>
      </c>
      <c r="AI13" s="1"/>
      <c r="AJ13" s="1"/>
      <c r="AK13" s="286">
        <v>739139202956000</v>
      </c>
      <c r="AL13" s="1">
        <v>356965985</v>
      </c>
    </row>
    <row r="14" spans="1:38" s="97" customFormat="1" ht="17" customHeight="1">
      <c r="A14" s="64">
        <v>9</v>
      </c>
      <c r="B14" s="29" t="s">
        <v>282</v>
      </c>
      <c r="C14" s="1" t="s">
        <v>128</v>
      </c>
      <c r="D14" s="1" t="s">
        <v>297</v>
      </c>
      <c r="E14" s="1" t="s">
        <v>853</v>
      </c>
      <c r="F14" s="1" t="s">
        <v>849</v>
      </c>
      <c r="G14" s="1" t="s">
        <v>850</v>
      </c>
      <c r="H14" s="1" t="s">
        <v>851</v>
      </c>
      <c r="I14" s="2" t="s">
        <v>852</v>
      </c>
      <c r="J14" s="1">
        <v>1</v>
      </c>
      <c r="K14" s="1"/>
      <c r="L14" s="1">
        <v>1</v>
      </c>
      <c r="M14" s="1"/>
      <c r="N14" s="1"/>
      <c r="O14" s="1" t="s">
        <v>95</v>
      </c>
      <c r="P14" s="20">
        <v>41719</v>
      </c>
      <c r="Q14" s="4" t="str">
        <f t="shared" ca="1" si="0"/>
        <v>8 Tahun 4 Bulan15 Hari</v>
      </c>
      <c r="R14" s="1" t="s">
        <v>81</v>
      </c>
      <c r="S14" s="1" t="s">
        <v>146</v>
      </c>
      <c r="T14" s="1" t="s">
        <v>73</v>
      </c>
      <c r="U14" s="1" t="s">
        <v>68</v>
      </c>
      <c r="V14" s="1" t="s">
        <v>68</v>
      </c>
      <c r="W14" s="1" t="s">
        <v>76</v>
      </c>
      <c r="X14" s="2" t="s">
        <v>2483</v>
      </c>
      <c r="Y14" s="71">
        <v>31146</v>
      </c>
      <c r="Z14" s="4" t="str">
        <f t="shared" ca="1" si="1"/>
        <v>37 Tahun 3 Bulan</v>
      </c>
      <c r="AA14" s="1"/>
      <c r="AB14" s="1"/>
      <c r="AC14" s="65" t="s">
        <v>4644</v>
      </c>
      <c r="AD14" s="1" t="s">
        <v>4602</v>
      </c>
      <c r="AE14" s="1"/>
      <c r="AF14" s="1" t="s">
        <v>146</v>
      </c>
      <c r="AG14" s="1" t="s">
        <v>146</v>
      </c>
      <c r="AH14" s="1" t="s">
        <v>146</v>
      </c>
      <c r="AI14" s="1"/>
      <c r="AJ14" s="1"/>
      <c r="AK14" s="286">
        <v>935328856956000</v>
      </c>
      <c r="AL14" s="1">
        <v>358674280</v>
      </c>
    </row>
    <row r="15" spans="1:38" s="97" customFormat="1" ht="17" customHeight="1">
      <c r="A15" s="64">
        <v>10</v>
      </c>
      <c r="B15" s="29" t="s">
        <v>282</v>
      </c>
      <c r="C15" s="1" t="s">
        <v>128</v>
      </c>
      <c r="D15" s="1" t="s">
        <v>297</v>
      </c>
      <c r="E15" s="1" t="s">
        <v>853</v>
      </c>
      <c r="F15" s="1" t="s">
        <v>854</v>
      </c>
      <c r="G15" s="1" t="s">
        <v>855</v>
      </c>
      <c r="H15" s="1" t="s">
        <v>856</v>
      </c>
      <c r="I15" s="2" t="s">
        <v>857</v>
      </c>
      <c r="J15" s="1">
        <v>1</v>
      </c>
      <c r="K15" s="1"/>
      <c r="L15" s="1">
        <v>1</v>
      </c>
      <c r="M15" s="1"/>
      <c r="N15" s="1"/>
      <c r="O15" s="1" t="s">
        <v>47</v>
      </c>
      <c r="P15" s="20">
        <v>42025</v>
      </c>
      <c r="Q15" s="4" t="str">
        <f t="shared" ca="1" si="0"/>
        <v>7 Tahun 6 Bulan15 Hari</v>
      </c>
      <c r="R15" s="1" t="s">
        <v>54</v>
      </c>
      <c r="S15" s="1" t="s">
        <v>146</v>
      </c>
      <c r="T15" s="1" t="s">
        <v>49</v>
      </c>
      <c r="U15" s="1" t="s">
        <v>50</v>
      </c>
      <c r="V15" s="1" t="s">
        <v>50</v>
      </c>
      <c r="W15" s="1" t="s">
        <v>56</v>
      </c>
      <c r="X15" s="2" t="s">
        <v>2421</v>
      </c>
      <c r="Y15" s="71">
        <v>31946</v>
      </c>
      <c r="Z15" s="4" t="str">
        <f t="shared" ca="1" si="1"/>
        <v>35 Tahun 1 Bulan</v>
      </c>
      <c r="AA15" s="1"/>
      <c r="AB15" s="1"/>
      <c r="AC15" s="65" t="s">
        <v>4644</v>
      </c>
      <c r="AD15" s="1" t="s">
        <v>4603</v>
      </c>
      <c r="AE15" s="1"/>
      <c r="AF15" s="1" t="s">
        <v>146</v>
      </c>
      <c r="AG15" s="1" t="s">
        <v>146</v>
      </c>
      <c r="AH15" s="1" t="s">
        <v>146</v>
      </c>
      <c r="AI15" s="1">
        <v>15051915781</v>
      </c>
      <c r="AJ15" s="1"/>
      <c r="AK15" s="286">
        <v>940231384956000</v>
      </c>
      <c r="AL15" s="1">
        <v>388319627</v>
      </c>
    </row>
    <row r="16" spans="1:38" s="97" customFormat="1" ht="17" customHeight="1">
      <c r="A16" s="64">
        <v>11</v>
      </c>
      <c r="B16" s="29" t="s">
        <v>282</v>
      </c>
      <c r="C16" s="1" t="s">
        <v>128</v>
      </c>
      <c r="D16" s="1" t="s">
        <v>297</v>
      </c>
      <c r="E16" s="1" t="s">
        <v>853</v>
      </c>
      <c r="F16" s="1" t="s">
        <v>858</v>
      </c>
      <c r="G16" s="1" t="s">
        <v>859</v>
      </c>
      <c r="H16" s="1" t="s">
        <v>860</v>
      </c>
      <c r="I16" s="2" t="s">
        <v>861</v>
      </c>
      <c r="J16" s="1">
        <v>1</v>
      </c>
      <c r="K16" s="1"/>
      <c r="L16" s="1">
        <v>1</v>
      </c>
      <c r="M16" s="1"/>
      <c r="N16" s="1"/>
      <c r="O16" s="1" t="s">
        <v>95</v>
      </c>
      <c r="P16" s="20">
        <v>42025</v>
      </c>
      <c r="Q16" s="4" t="str">
        <f t="shared" ca="1" si="0"/>
        <v>7 Tahun 6 Bulan15 Hari</v>
      </c>
      <c r="R16" s="1" t="s">
        <v>58</v>
      </c>
      <c r="S16" s="1" t="s">
        <v>146</v>
      </c>
      <c r="T16" s="1" t="s">
        <v>73</v>
      </c>
      <c r="U16" s="1" t="s">
        <v>68</v>
      </c>
      <c r="V16" s="1" t="s">
        <v>68</v>
      </c>
      <c r="W16" s="1" t="s">
        <v>2484</v>
      </c>
      <c r="X16" s="2" t="s">
        <v>334</v>
      </c>
      <c r="Y16" s="71">
        <v>33878</v>
      </c>
      <c r="Z16" s="4" t="str">
        <f t="shared" ca="1" si="1"/>
        <v>29 Tahun 10 Bulan</v>
      </c>
      <c r="AA16" s="1"/>
      <c r="AB16" s="1"/>
      <c r="AC16" s="65" t="s">
        <v>4644</v>
      </c>
      <c r="AD16" s="1" t="s">
        <v>4596</v>
      </c>
      <c r="AE16" s="1"/>
      <c r="AF16" s="1" t="s">
        <v>146</v>
      </c>
      <c r="AG16" s="1" t="s">
        <v>146</v>
      </c>
      <c r="AH16" s="1" t="s">
        <v>146</v>
      </c>
      <c r="AI16" s="1"/>
      <c r="AJ16" s="1"/>
      <c r="AK16" s="286"/>
      <c r="AL16" s="1">
        <v>388861424</v>
      </c>
    </row>
    <row r="17" spans="1:38" s="577" customFormat="1" ht="17" customHeight="1">
      <c r="A17" s="64">
        <v>12</v>
      </c>
      <c r="B17" s="29" t="s">
        <v>282</v>
      </c>
      <c r="C17" s="1" t="s">
        <v>128</v>
      </c>
      <c r="D17" s="1" t="s">
        <v>297</v>
      </c>
      <c r="E17" s="1" t="s">
        <v>296</v>
      </c>
      <c r="F17" s="1" t="s">
        <v>888</v>
      </c>
      <c r="G17" s="1" t="s">
        <v>889</v>
      </c>
      <c r="H17" s="1" t="s">
        <v>890</v>
      </c>
      <c r="I17" s="2" t="s">
        <v>891</v>
      </c>
      <c r="J17" s="1">
        <v>1</v>
      </c>
      <c r="K17" s="1"/>
      <c r="L17" s="1">
        <v>1</v>
      </c>
      <c r="M17" s="1"/>
      <c r="N17" s="1"/>
      <c r="O17" s="1" t="s">
        <v>99</v>
      </c>
      <c r="P17" s="20">
        <v>42906</v>
      </c>
      <c r="Q17" s="4" t="str">
        <f ca="1">DATEDIF(P17,NOW(),"Y")&amp;" Tahun "&amp;DATEDIF(P17,NOW(),"YM")&amp;" Bulan"&amp;DATEDIF(P17,NOW(),"MD")&amp;" Hari"</f>
        <v>5 Tahun 1 Bulan16 Hari</v>
      </c>
      <c r="R17" s="1" t="s">
        <v>54</v>
      </c>
      <c r="S17" s="1" t="s">
        <v>146</v>
      </c>
      <c r="T17" s="1" t="s">
        <v>49</v>
      </c>
      <c r="U17" s="1" t="s">
        <v>50</v>
      </c>
      <c r="V17" s="1" t="s">
        <v>50</v>
      </c>
      <c r="W17" s="1" t="s">
        <v>56</v>
      </c>
      <c r="X17" s="2" t="s">
        <v>2490</v>
      </c>
      <c r="Y17" s="71">
        <v>32854</v>
      </c>
      <c r="Z17" s="4" t="str">
        <f ca="1">DATEDIF(Y17,NOW(),"Y")&amp;" Tahun "&amp;DATEDIF(Y17,NOW(),"YM")&amp;" Bulan"</f>
        <v>32 Tahun 7 Bulan</v>
      </c>
      <c r="AA17" s="1"/>
      <c r="AB17" s="1"/>
      <c r="AC17" s="65" t="s">
        <v>4644</v>
      </c>
      <c r="AD17" s="1" t="s">
        <v>4595</v>
      </c>
      <c r="AE17" s="1"/>
      <c r="AF17" s="1" t="s">
        <v>146</v>
      </c>
      <c r="AG17" s="1" t="s">
        <v>146</v>
      </c>
      <c r="AH17" s="1" t="s">
        <v>146</v>
      </c>
      <c r="AI17" s="1">
        <v>17064029311</v>
      </c>
      <c r="AJ17" s="1"/>
      <c r="AK17" s="286">
        <v>927160267956000</v>
      </c>
      <c r="AL17" s="1">
        <v>577551417</v>
      </c>
    </row>
    <row r="18" spans="1:38" s="97" customFormat="1" ht="17" customHeight="1">
      <c r="A18" s="64">
        <v>13</v>
      </c>
      <c r="B18" s="29" t="s">
        <v>282</v>
      </c>
      <c r="C18" s="1" t="s">
        <v>128</v>
      </c>
      <c r="D18" s="1" t="s">
        <v>297</v>
      </c>
      <c r="E18" s="1" t="s">
        <v>853</v>
      </c>
      <c r="F18" s="1" t="s">
        <v>870</v>
      </c>
      <c r="G18" s="1" t="s">
        <v>871</v>
      </c>
      <c r="H18" s="1" t="s">
        <v>872</v>
      </c>
      <c r="I18" s="2" t="s">
        <v>873</v>
      </c>
      <c r="J18" s="1">
        <v>1</v>
      </c>
      <c r="K18" s="1"/>
      <c r="L18" s="1">
        <v>1</v>
      </c>
      <c r="M18" s="1"/>
      <c r="N18" s="1"/>
      <c r="O18" s="1" t="s">
        <v>99</v>
      </c>
      <c r="P18" s="20">
        <v>42789</v>
      </c>
      <c r="Q18" s="4" t="str">
        <f t="shared" ca="1" si="0"/>
        <v>5 Tahun 5 Bulan13 Hari</v>
      </c>
      <c r="R18" s="1" t="s">
        <v>58</v>
      </c>
      <c r="S18" s="1" t="s">
        <v>104</v>
      </c>
      <c r="T18" s="1" t="s">
        <v>49</v>
      </c>
      <c r="U18" s="1" t="s">
        <v>66</v>
      </c>
      <c r="V18" s="1" t="s">
        <v>67</v>
      </c>
      <c r="W18" s="1" t="s">
        <v>76</v>
      </c>
      <c r="X18" s="2" t="s">
        <v>115</v>
      </c>
      <c r="Y18" s="71">
        <v>34761</v>
      </c>
      <c r="Z18" s="4" t="str">
        <f t="shared" ca="1" si="1"/>
        <v>27 Tahun 5 Bulan</v>
      </c>
      <c r="AA18" s="1"/>
      <c r="AB18" s="1"/>
      <c r="AC18" s="65" t="s">
        <v>4644</v>
      </c>
      <c r="AD18" s="1" t="s">
        <v>4594</v>
      </c>
      <c r="AE18" s="1"/>
      <c r="AF18" s="1" t="s">
        <v>146</v>
      </c>
      <c r="AG18" s="1" t="s">
        <v>146</v>
      </c>
      <c r="AH18" s="1" t="s">
        <v>146</v>
      </c>
      <c r="AI18" s="1"/>
      <c r="AJ18" s="1"/>
      <c r="AK18" s="286"/>
      <c r="AL18" s="1">
        <v>387490389</v>
      </c>
    </row>
    <row r="19" spans="1:38" s="97" customFormat="1" ht="17" customHeight="1">
      <c r="A19" s="64">
        <v>14</v>
      </c>
      <c r="B19" s="29" t="s">
        <v>282</v>
      </c>
      <c r="C19" s="1" t="s">
        <v>128</v>
      </c>
      <c r="D19" s="1" t="s">
        <v>297</v>
      </c>
      <c r="E19" s="1" t="s">
        <v>853</v>
      </c>
      <c r="F19" s="1" t="s">
        <v>874</v>
      </c>
      <c r="G19" s="1" t="s">
        <v>875</v>
      </c>
      <c r="H19" s="1" t="s">
        <v>876</v>
      </c>
      <c r="I19" s="2" t="s">
        <v>877</v>
      </c>
      <c r="J19" s="1"/>
      <c r="K19" s="1">
        <v>1</v>
      </c>
      <c r="L19" s="1">
        <v>1</v>
      </c>
      <c r="M19" s="1"/>
      <c r="N19" s="1"/>
      <c r="O19" s="1" t="s">
        <v>102</v>
      </c>
      <c r="P19" s="20">
        <v>41828</v>
      </c>
      <c r="Q19" s="4" t="str">
        <f t="shared" ca="1" si="0"/>
        <v>8 Tahun 0 Bulan28 Hari</v>
      </c>
      <c r="R19" s="1" t="s">
        <v>54</v>
      </c>
      <c r="S19" s="1" t="s">
        <v>146</v>
      </c>
      <c r="T19" s="1" t="s">
        <v>73</v>
      </c>
      <c r="U19" s="1" t="s">
        <v>74</v>
      </c>
      <c r="V19" s="1" t="s">
        <v>75</v>
      </c>
      <c r="W19" s="1" t="s">
        <v>76</v>
      </c>
      <c r="X19" s="2" t="s">
        <v>2487</v>
      </c>
      <c r="Y19" s="71">
        <v>35235</v>
      </c>
      <c r="Z19" s="4" t="str">
        <f t="shared" ca="1" si="1"/>
        <v>26 Tahun 1 Bulan</v>
      </c>
      <c r="AA19" s="1"/>
      <c r="AB19" s="1"/>
      <c r="AC19" s="65" t="s">
        <v>4644</v>
      </c>
      <c r="AD19" s="1" t="s">
        <v>4604</v>
      </c>
      <c r="AE19" s="1"/>
      <c r="AF19" s="1" t="s">
        <v>146</v>
      </c>
      <c r="AG19" s="1" t="s">
        <v>146</v>
      </c>
      <c r="AH19" s="1" t="s">
        <v>146</v>
      </c>
      <c r="AI19" s="1">
        <v>14043417287</v>
      </c>
      <c r="AJ19" s="1"/>
      <c r="AK19" s="286">
        <v>741118996956000</v>
      </c>
      <c r="AL19" s="1">
        <v>367404938</v>
      </c>
    </row>
    <row r="20" spans="1:38" s="97" customFormat="1" ht="17" customHeight="1">
      <c r="A20" s="64">
        <v>15</v>
      </c>
      <c r="B20" s="29" t="s">
        <v>282</v>
      </c>
      <c r="C20" s="1" t="s">
        <v>128</v>
      </c>
      <c r="D20" s="1" t="s">
        <v>297</v>
      </c>
      <c r="E20" s="1" t="s">
        <v>853</v>
      </c>
      <c r="F20" s="1"/>
      <c r="G20" s="578" t="s">
        <v>3319</v>
      </c>
      <c r="H20" s="1" t="s">
        <v>949</v>
      </c>
      <c r="I20" s="2" t="s">
        <v>950</v>
      </c>
      <c r="J20" s="1">
        <v>1</v>
      </c>
      <c r="K20" s="1"/>
      <c r="L20" s="1">
        <v>1</v>
      </c>
      <c r="M20" s="1"/>
      <c r="N20" s="1"/>
      <c r="O20" s="1" t="s">
        <v>102</v>
      </c>
      <c r="P20" s="20">
        <v>44247</v>
      </c>
      <c r="Q20" s="4" t="str">
        <f ca="1">DATEDIF(P20,NOW(),"Y")&amp;" Tahun "&amp;DATEDIF(P20,NOW(),"YM")&amp;" Bulan"&amp;DATEDIF(P20,NOW(),"MD")&amp;" Hari"</f>
        <v>1 Tahun 5 Bulan16 Hari</v>
      </c>
      <c r="R20" s="1" t="s">
        <v>54</v>
      </c>
      <c r="S20" s="1" t="s">
        <v>62</v>
      </c>
      <c r="T20" s="1" t="s">
        <v>73</v>
      </c>
      <c r="U20" s="1" t="s">
        <v>68</v>
      </c>
      <c r="V20" s="1" t="s">
        <v>68</v>
      </c>
      <c r="W20" s="1" t="s">
        <v>76</v>
      </c>
      <c r="X20" s="2" t="s">
        <v>150</v>
      </c>
      <c r="Y20" s="71">
        <v>35959</v>
      </c>
      <c r="Z20" s="4" t="str">
        <f ca="1">DATEDIF(Y20,NOW(),"Y")&amp;" Tahun "&amp;DATEDIF(Y20,NOW(),"YM")&amp;" Bulan"</f>
        <v>24 Tahun 1 Bulan</v>
      </c>
      <c r="AA20" s="1"/>
      <c r="AB20" s="1"/>
      <c r="AC20" s="65" t="s">
        <v>4644</v>
      </c>
      <c r="AD20" s="1" t="s">
        <v>4605</v>
      </c>
      <c r="AE20" s="1"/>
      <c r="AF20" s="1"/>
      <c r="AG20" s="1"/>
      <c r="AH20" s="1"/>
      <c r="AI20" s="1"/>
      <c r="AJ20" s="1"/>
      <c r="AK20" s="286"/>
      <c r="AL20" s="1"/>
    </row>
    <row r="21" spans="1:38" s="97" customFormat="1" ht="17" customHeight="1">
      <c r="A21" s="64">
        <v>16</v>
      </c>
      <c r="B21" s="29" t="s">
        <v>282</v>
      </c>
      <c r="C21" s="1" t="s">
        <v>128</v>
      </c>
      <c r="D21" s="1" t="s">
        <v>297</v>
      </c>
      <c r="E21" s="1" t="s">
        <v>853</v>
      </c>
      <c r="F21" s="1" t="s">
        <v>4864</v>
      </c>
      <c r="G21" s="1" t="s">
        <v>954</v>
      </c>
      <c r="H21" s="1" t="s">
        <v>955</v>
      </c>
      <c r="I21" s="2" t="s">
        <v>956</v>
      </c>
      <c r="J21" s="1">
        <v>1</v>
      </c>
      <c r="K21" s="1"/>
      <c r="L21" s="1">
        <v>1</v>
      </c>
      <c r="M21" s="1"/>
      <c r="N21" s="1"/>
      <c r="O21" s="1" t="s">
        <v>107</v>
      </c>
      <c r="P21" s="20">
        <v>44287</v>
      </c>
      <c r="Q21" s="4" t="str">
        <f ca="1">DATEDIF(P21,NOW(),"Y")&amp;" Tahun "&amp;DATEDIF(P21,NOW(),"YM")&amp;" Bulan"&amp;DATEDIF(P21,NOW(),"MD")&amp;" Hari"</f>
        <v>1 Tahun 4 Bulan4 Hari</v>
      </c>
      <c r="R21" s="1" t="s">
        <v>52</v>
      </c>
      <c r="S21" s="1" t="s">
        <v>146</v>
      </c>
      <c r="T21" s="1" t="s">
        <v>49</v>
      </c>
      <c r="U21" s="1" t="s">
        <v>50</v>
      </c>
      <c r="V21" s="1" t="s">
        <v>50</v>
      </c>
      <c r="W21" s="1" t="s">
        <v>71</v>
      </c>
      <c r="X21" s="2" t="s">
        <v>2480</v>
      </c>
      <c r="Y21" s="71">
        <v>26174</v>
      </c>
      <c r="Z21" s="4" t="str">
        <f ca="1">DATEDIF(Y21,NOW(),"Y")&amp;" Tahun "&amp;DATEDIF(Y21,NOW(),"YM")&amp;" Bulan"</f>
        <v>50 Tahun 11 Bulan</v>
      </c>
      <c r="AA21" s="1"/>
      <c r="AB21" s="1"/>
      <c r="AC21" s="65" t="s">
        <v>4644</v>
      </c>
      <c r="AD21" s="1" t="s">
        <v>2916</v>
      </c>
      <c r="AE21" s="1"/>
      <c r="AF21" s="1" t="s">
        <v>146</v>
      </c>
      <c r="AG21" s="1" t="s">
        <v>146</v>
      </c>
      <c r="AH21" s="1" t="s">
        <v>50</v>
      </c>
      <c r="AI21" s="1">
        <v>19015901432</v>
      </c>
      <c r="AJ21" s="1"/>
      <c r="AK21" s="286">
        <v>842561540956000</v>
      </c>
      <c r="AL21" s="1">
        <v>507379413</v>
      </c>
    </row>
    <row r="22" spans="1:38" s="38" customFormat="1" ht="17" customHeight="1">
      <c r="A22" s="64">
        <v>17</v>
      </c>
      <c r="B22" s="29" t="s">
        <v>282</v>
      </c>
      <c r="C22" s="1" t="s">
        <v>128</v>
      </c>
      <c r="D22" s="1" t="s">
        <v>297</v>
      </c>
      <c r="E22" s="1" t="s">
        <v>5008</v>
      </c>
      <c r="F22" s="1"/>
      <c r="G22" s="70" t="s">
        <v>5200</v>
      </c>
      <c r="H22" s="5" t="s">
        <v>5009</v>
      </c>
      <c r="I22" s="67" t="s">
        <v>5010</v>
      </c>
      <c r="J22" s="7">
        <v>1</v>
      </c>
      <c r="K22" s="7"/>
      <c r="L22" s="1">
        <v>1</v>
      </c>
      <c r="M22" s="7"/>
      <c r="N22" s="1"/>
      <c r="O22" s="1" t="s">
        <v>103</v>
      </c>
      <c r="P22" s="79">
        <v>44508</v>
      </c>
      <c r="Q22" s="4" t="str">
        <f ca="1">DATEDIF(P22,NOW(),"Y")&amp;" Tahun "&amp;DATEDIF(P22,NOW(),"YM")&amp;" Bulan"&amp;DATEDIF(P22,NOW(),"MD")&amp;" Hari"</f>
        <v>0 Tahun 8 Bulan28 Hari</v>
      </c>
      <c r="R22" s="7" t="s">
        <v>58</v>
      </c>
      <c r="S22" s="66" t="s">
        <v>5011</v>
      </c>
      <c r="T22" s="66" t="s">
        <v>49</v>
      </c>
      <c r="U22" s="66" t="s">
        <v>50</v>
      </c>
      <c r="V22" s="1" t="s">
        <v>179</v>
      </c>
      <c r="W22" s="7" t="s">
        <v>76</v>
      </c>
      <c r="X22" s="68" t="s">
        <v>179</v>
      </c>
      <c r="Y22" s="80">
        <v>34883</v>
      </c>
      <c r="Z22" s="81" t="str">
        <f>DATEDIF(Y22,"31/03/2021","y")&amp;" Tahun "&amp;DATEDIF(Y22,"31/03/2021","ym")&amp;" Bulan"</f>
        <v>25 Tahun 8 Bulan</v>
      </c>
      <c r="AA22" s="1"/>
      <c r="AB22" s="5"/>
      <c r="AC22" s="65" t="s">
        <v>4644</v>
      </c>
      <c r="AD22" s="1" t="s">
        <v>5012</v>
      </c>
      <c r="AE22" s="1"/>
      <c r="AF22" s="65" t="s">
        <v>146</v>
      </c>
      <c r="AG22" s="65" t="s">
        <v>74</v>
      </c>
      <c r="AH22" s="65" t="s">
        <v>146</v>
      </c>
      <c r="AI22" s="82">
        <v>19048701403</v>
      </c>
      <c r="AJ22" s="83" t="s">
        <v>5013</v>
      </c>
      <c r="AK22" s="286"/>
      <c r="AL22" s="1">
        <v>824326721</v>
      </c>
    </row>
    <row r="23" spans="1:38" s="97" customFormat="1" ht="17" customHeight="1">
      <c r="A23" s="64">
        <v>18</v>
      </c>
      <c r="B23" s="29" t="s">
        <v>282</v>
      </c>
      <c r="C23" s="1" t="s">
        <v>128</v>
      </c>
      <c r="D23" s="1" t="s">
        <v>6426</v>
      </c>
      <c r="E23" s="1" t="s">
        <v>616</v>
      </c>
      <c r="F23" s="1"/>
      <c r="G23" s="551" t="s">
        <v>3669</v>
      </c>
      <c r="H23" s="1" t="s">
        <v>882</v>
      </c>
      <c r="I23" s="2" t="s">
        <v>883</v>
      </c>
      <c r="J23" s="1">
        <v>1</v>
      </c>
      <c r="K23" s="1"/>
      <c r="L23" s="1">
        <v>1</v>
      </c>
      <c r="M23" s="1"/>
      <c r="N23" s="1"/>
      <c r="O23" s="1" t="s">
        <v>103</v>
      </c>
      <c r="P23" s="20">
        <v>44241</v>
      </c>
      <c r="Q23" s="4" t="str">
        <f t="shared" ca="1" si="0"/>
        <v>1 Tahun 5 Bulan22 Hari</v>
      </c>
      <c r="R23" s="1" t="s">
        <v>54</v>
      </c>
      <c r="S23" s="1" t="s">
        <v>2489</v>
      </c>
      <c r="T23" s="1" t="s">
        <v>73</v>
      </c>
      <c r="U23" s="1" t="s">
        <v>68</v>
      </c>
      <c r="V23" s="1" t="s">
        <v>68</v>
      </c>
      <c r="W23" s="1" t="s">
        <v>51</v>
      </c>
      <c r="X23" s="2" t="s">
        <v>140</v>
      </c>
      <c r="Y23" s="71">
        <v>31256</v>
      </c>
      <c r="Z23" s="4" t="str">
        <f t="shared" ca="1" si="1"/>
        <v>37 Tahun 0 Bulan</v>
      </c>
      <c r="AA23" s="1"/>
      <c r="AB23" s="1"/>
      <c r="AC23" s="65" t="s">
        <v>4644</v>
      </c>
      <c r="AD23" s="1" t="s">
        <v>4601</v>
      </c>
      <c r="AE23" s="1"/>
      <c r="AF23" s="1"/>
      <c r="AG23" s="1"/>
      <c r="AH23" s="1"/>
      <c r="AI23" s="1"/>
      <c r="AJ23" s="1"/>
      <c r="AK23" s="286"/>
      <c r="AL23" s="1"/>
    </row>
    <row r="24" spans="1:38" s="97" customFormat="1" ht="14.5" customHeight="1">
      <c r="A24" s="64">
        <v>19</v>
      </c>
      <c r="B24" s="7" t="s">
        <v>282</v>
      </c>
      <c r="C24" s="1" t="s">
        <v>128</v>
      </c>
      <c r="D24" s="1" t="s">
        <v>6425</v>
      </c>
      <c r="E24" s="588" t="s">
        <v>616</v>
      </c>
      <c r="F24" s="7"/>
      <c r="G24" s="7" t="s">
        <v>5199</v>
      </c>
      <c r="H24" s="589" t="s">
        <v>4852</v>
      </c>
      <c r="I24" s="8" t="s">
        <v>4851</v>
      </c>
      <c r="J24" s="40">
        <v>1</v>
      </c>
      <c r="K24" s="40"/>
      <c r="L24" s="40">
        <v>1</v>
      </c>
      <c r="M24" s="40"/>
      <c r="N24" s="40"/>
      <c r="O24" s="40" t="s">
        <v>103</v>
      </c>
      <c r="P24" s="159">
        <v>44511</v>
      </c>
      <c r="Q24" s="42" t="str">
        <f ca="1">DATEDIF(P24,NOW(),"Y")&amp;" Tahun "&amp;DATEDIF(P24,NOW(),"YM")&amp;" Bulan"&amp;DATEDIF(P24,NOW(),"MD")&amp;" Hari"</f>
        <v>0 Tahun 8 Bulan25 Hari</v>
      </c>
      <c r="R24" s="69" t="s">
        <v>52</v>
      </c>
      <c r="S24" s="40"/>
      <c r="T24" s="69" t="s">
        <v>49</v>
      </c>
      <c r="U24" s="69" t="s">
        <v>50</v>
      </c>
      <c r="V24" s="40" t="s">
        <v>50</v>
      </c>
      <c r="W24" s="40" t="s">
        <v>76</v>
      </c>
      <c r="X24" s="43" t="s">
        <v>57</v>
      </c>
      <c r="Y24" s="78">
        <v>32272</v>
      </c>
      <c r="Z24" s="42" t="str">
        <f ca="1">DATEDIF(Y24,NOW(),"Y")&amp;" Tahun "&amp;DATEDIF(Y24,NOW(),"YM")&amp;" Bulan"</f>
        <v>34 Tahun 2 Bulan</v>
      </c>
      <c r="AA24" s="40"/>
      <c r="AB24" s="40"/>
      <c r="AC24" s="1" t="s">
        <v>4527</v>
      </c>
      <c r="AD24" s="40" t="s">
        <v>4853</v>
      </c>
      <c r="AE24" s="40"/>
      <c r="AF24" s="40"/>
      <c r="AG24" s="40"/>
      <c r="AH24" s="40"/>
      <c r="AI24" s="40"/>
      <c r="AJ24" s="40"/>
      <c r="AK24" s="292"/>
      <c r="AL24" s="7"/>
    </row>
    <row r="25" spans="1:38" s="97" customFormat="1" ht="14">
      <c r="A25" s="64">
        <f>ROW()-8</f>
        <v>17</v>
      </c>
      <c r="B25" s="29" t="s">
        <v>282</v>
      </c>
      <c r="C25" s="1" t="s">
        <v>45</v>
      </c>
      <c r="D25" s="1" t="s">
        <v>297</v>
      </c>
      <c r="E25" s="1" t="s">
        <v>530</v>
      </c>
      <c r="F25" s="1"/>
      <c r="G25" s="1" t="s">
        <v>943</v>
      </c>
      <c r="H25" s="1" t="s">
        <v>944</v>
      </c>
      <c r="I25" s="2" t="s">
        <v>945</v>
      </c>
      <c r="J25" s="1">
        <v>1</v>
      </c>
      <c r="K25" s="1"/>
      <c r="L25" s="1">
        <v>1</v>
      </c>
      <c r="M25" s="1"/>
      <c r="N25" s="1"/>
      <c r="O25" s="21" t="s">
        <v>2413</v>
      </c>
      <c r="P25" s="20">
        <v>44083</v>
      </c>
      <c r="Q25" s="4" t="str">
        <f ca="1">DATEDIF(P25,NOW(),"Y")&amp;" Tahun "&amp;DATEDIF(P25,NOW(),"YM")&amp;" Bulan"&amp;DATEDIF(P25,NOW(),"MD")&amp;" Hari"</f>
        <v>1 Tahun 10 Bulan27 Hari</v>
      </c>
      <c r="R25" s="1" t="s">
        <v>58</v>
      </c>
      <c r="S25" s="1" t="s">
        <v>247</v>
      </c>
      <c r="T25" s="1" t="s">
        <v>49</v>
      </c>
      <c r="U25" s="1" t="s">
        <v>50</v>
      </c>
      <c r="V25" s="1" t="s">
        <v>50</v>
      </c>
      <c r="W25" s="1" t="s">
        <v>76</v>
      </c>
      <c r="X25" s="2" t="s">
        <v>194</v>
      </c>
      <c r="Y25" s="71">
        <v>32653</v>
      </c>
      <c r="Z25" s="4" t="str">
        <f ca="1">DATEDIF(Y25,NOW(),"Y")&amp;" Tahun "&amp;DATEDIF(Y25,NOW(),"YM")&amp;" Bulan"</f>
        <v>33 Tahun 2 Bulan</v>
      </c>
      <c r="AA25" s="1"/>
      <c r="AB25" s="1"/>
      <c r="AC25" s="1" t="s">
        <v>4527</v>
      </c>
      <c r="AD25" s="1" t="s">
        <v>2912</v>
      </c>
      <c r="AE25" s="1"/>
      <c r="AF25" s="1" t="s">
        <v>356</v>
      </c>
      <c r="AG25" s="1"/>
      <c r="AH25" s="1"/>
      <c r="AI25" s="1"/>
      <c r="AJ25" s="1"/>
      <c r="AK25" s="286"/>
      <c r="AL25" s="1"/>
    </row>
    <row r="26" spans="1:38" s="97" customFormat="1" ht="17" customHeight="1">
      <c r="A26" s="64">
        <v>21</v>
      </c>
      <c r="B26" s="29" t="s">
        <v>282</v>
      </c>
      <c r="C26" s="1" t="s">
        <v>128</v>
      </c>
      <c r="D26" s="1" t="s">
        <v>297</v>
      </c>
      <c r="E26" s="1" t="s">
        <v>769</v>
      </c>
      <c r="F26" s="1"/>
      <c r="G26" s="561" t="s">
        <v>951</v>
      </c>
      <c r="H26" s="1" t="s">
        <v>952</v>
      </c>
      <c r="I26" s="2" t="s">
        <v>953</v>
      </c>
      <c r="J26" s="1">
        <v>1</v>
      </c>
      <c r="K26" s="1"/>
      <c r="L26" s="1">
        <v>1</v>
      </c>
      <c r="M26" s="1"/>
      <c r="N26" s="1"/>
      <c r="O26" s="1" t="s">
        <v>103</v>
      </c>
      <c r="P26" s="20">
        <v>44277</v>
      </c>
      <c r="Q26" s="4" t="str">
        <f ca="1">DATEDIF(P26,NOW(),"Y")&amp;" Tahun "&amp;DATEDIF(P26,NOW(),"YM")&amp;" Bulan"&amp;DATEDIF(P26,NOW(),"MD")&amp;" Hari"</f>
        <v>1 Tahun 4 Bulan14 Hari</v>
      </c>
      <c r="R26" s="1" t="s">
        <v>54</v>
      </c>
      <c r="S26" s="1" t="s">
        <v>55</v>
      </c>
      <c r="T26" s="1" t="s">
        <v>49</v>
      </c>
      <c r="U26" s="1" t="s">
        <v>50</v>
      </c>
      <c r="V26" s="1" t="s">
        <v>50</v>
      </c>
      <c r="W26" s="1" t="s">
        <v>76</v>
      </c>
      <c r="X26" s="2" t="s">
        <v>57</v>
      </c>
      <c r="Y26" s="71">
        <v>37346</v>
      </c>
      <c r="Z26" s="4" t="str">
        <f ca="1">DATEDIF(Y26,NOW(),"Y")&amp;" Tahun "&amp;DATEDIF(Y26,NOW(),"YM")&amp;" Bulan"</f>
        <v>20 Tahun 4 Bulan</v>
      </c>
      <c r="AA26" s="1"/>
      <c r="AB26" s="1"/>
      <c r="AC26" s="65" t="s">
        <v>4644</v>
      </c>
      <c r="AD26" s="1" t="s">
        <v>2915</v>
      </c>
      <c r="AE26" s="1"/>
      <c r="AF26" s="1" t="s">
        <v>57</v>
      </c>
      <c r="AG26" s="1" t="s">
        <v>74</v>
      </c>
      <c r="AH26" s="1"/>
      <c r="AI26" s="1"/>
      <c r="AJ26" s="586" t="s">
        <v>4228</v>
      </c>
      <c r="AK26" s="286"/>
      <c r="AL26" s="1">
        <v>1181537835</v>
      </c>
    </row>
    <row r="27" spans="1:38" s="97" customFormat="1" ht="17" customHeight="1" thickBot="1">
      <c r="A27" s="437"/>
      <c r="B27" s="29" t="s">
        <v>282</v>
      </c>
      <c r="C27" s="1" t="s">
        <v>128</v>
      </c>
      <c r="D27" s="1" t="s">
        <v>297</v>
      </c>
      <c r="E27" s="1" t="s">
        <v>853</v>
      </c>
      <c r="F27" s="72"/>
      <c r="G27" s="72"/>
      <c r="H27" s="188" t="s">
        <v>6618</v>
      </c>
      <c r="I27" s="75" t="s">
        <v>6619</v>
      </c>
      <c r="J27" s="72">
        <v>1</v>
      </c>
      <c r="K27" s="72"/>
      <c r="L27" s="758">
        <v>1</v>
      </c>
      <c r="M27" s="72"/>
      <c r="N27" s="72"/>
      <c r="O27" s="303"/>
      <c r="P27" s="303">
        <v>44621</v>
      </c>
      <c r="Q27" s="189"/>
      <c r="R27" s="246" t="s">
        <v>52</v>
      </c>
      <c r="S27" s="72"/>
      <c r="T27" s="72" t="s">
        <v>63</v>
      </c>
      <c r="U27" s="75" t="s">
        <v>68</v>
      </c>
      <c r="V27" s="75" t="s">
        <v>2583</v>
      </c>
      <c r="W27" s="72" t="s">
        <v>71</v>
      </c>
      <c r="X27" s="304" t="s">
        <v>315</v>
      </c>
      <c r="Y27" s="305">
        <v>27550</v>
      </c>
      <c r="Z27" s="306"/>
      <c r="AA27" s="246"/>
      <c r="AB27" s="72"/>
      <c r="AC27" s="72" t="s">
        <v>4644</v>
      </c>
      <c r="AD27" s="72" t="s">
        <v>6620</v>
      </c>
      <c r="AE27" s="72"/>
      <c r="AF27" s="72"/>
      <c r="AG27" s="72"/>
      <c r="AH27" s="72" t="s">
        <v>68</v>
      </c>
      <c r="AI27" s="72"/>
      <c r="AJ27" s="72"/>
      <c r="AK27" s="590" t="s">
        <v>6621</v>
      </c>
      <c r="AL27" s="438"/>
    </row>
    <row r="28" spans="1:38" ht="16" customHeight="1" thickTop="1">
      <c r="A28" s="225"/>
      <c r="B28" s="14"/>
      <c r="C28" s="9"/>
      <c r="D28" s="9"/>
      <c r="E28" s="9"/>
      <c r="F28" s="9"/>
      <c r="G28" s="9"/>
      <c r="H28" s="9"/>
      <c r="I28" s="10"/>
      <c r="J28" s="226">
        <f>SUM(J6:J27)</f>
        <v>19</v>
      </c>
      <c r="K28" s="226">
        <f>SUM(K6:K27)</f>
        <v>3</v>
      </c>
      <c r="L28" s="226">
        <f>SUM(L6:L27)</f>
        <v>22</v>
      </c>
      <c r="M28" s="226">
        <f>SUM(M6:M27)</f>
        <v>0</v>
      </c>
      <c r="N28" s="226">
        <f>SUM(N6:N27)</f>
        <v>0</v>
      </c>
      <c r="O28" s="11"/>
      <c r="P28" s="13"/>
      <c r="Q28" s="12"/>
      <c r="R28" s="13"/>
      <c r="S28" s="9"/>
      <c r="T28" s="9"/>
      <c r="U28" s="9"/>
      <c r="V28" s="9"/>
      <c r="W28" s="9"/>
      <c r="X28" s="10"/>
      <c r="Y28" s="227"/>
      <c r="Z28" s="14"/>
      <c r="AA28" s="14"/>
      <c r="AB28" s="14"/>
      <c r="AC28" s="9"/>
      <c r="AD28" s="9"/>
      <c r="AE28" s="9"/>
      <c r="AF28" s="9"/>
      <c r="AG28" s="9"/>
      <c r="AH28" s="9"/>
      <c r="AI28" s="14"/>
      <c r="AJ28" s="14"/>
      <c r="AK28" s="15"/>
      <c r="AL28" s="228"/>
    </row>
    <row r="29" spans="1:38" ht="16" customHeight="1">
      <c r="A29" s="229"/>
      <c r="B29" s="230"/>
      <c r="C29" s="231"/>
      <c r="D29" s="231"/>
      <c r="E29" s="231"/>
      <c r="F29" s="231"/>
      <c r="G29" s="231"/>
      <c r="H29" s="231"/>
      <c r="I29" s="232"/>
      <c r="J29" s="813">
        <f>J28+K28</f>
        <v>22</v>
      </c>
      <c r="K29" s="813"/>
      <c r="L29" s="814">
        <f>L28+M28+N28</f>
        <v>22</v>
      </c>
      <c r="M29" s="815"/>
      <c r="N29" s="816"/>
      <c r="O29" s="233"/>
      <c r="P29" s="234"/>
      <c r="Q29" s="233"/>
      <c r="R29" s="231"/>
      <c r="S29" s="231"/>
      <c r="T29" s="232"/>
      <c r="U29" s="231"/>
      <c r="V29" s="231"/>
      <c r="W29" s="232"/>
      <c r="X29" s="235"/>
      <c r="Y29" s="230"/>
      <c r="Z29" s="230"/>
      <c r="AA29" s="230"/>
      <c r="AB29" s="231"/>
      <c r="AC29" s="231"/>
      <c r="AD29" s="231"/>
      <c r="AE29" s="231"/>
      <c r="AF29" s="231"/>
      <c r="AG29" s="231"/>
      <c r="AH29" s="230"/>
      <c r="AI29" s="230"/>
      <c r="AJ29" s="236"/>
      <c r="AK29" s="237"/>
      <c r="AL29" s="237"/>
    </row>
    <row r="32" spans="1:38" ht="13.5" thickBot="1"/>
    <row r="33" spans="1:38" s="88" customFormat="1" ht="14.5" thickTop="1">
      <c r="A33" s="835" t="s">
        <v>3421</v>
      </c>
      <c r="B33" s="837" t="s">
        <v>0</v>
      </c>
      <c r="C33" s="819" t="s">
        <v>1</v>
      </c>
      <c r="D33" s="820"/>
      <c r="E33" s="817" t="s">
        <v>2</v>
      </c>
      <c r="F33" s="817" t="s">
        <v>3</v>
      </c>
      <c r="G33" s="817" t="s">
        <v>4</v>
      </c>
      <c r="H33" s="828" t="s">
        <v>5</v>
      </c>
      <c r="I33" s="817" t="s">
        <v>6</v>
      </c>
      <c r="J33" s="826" t="s">
        <v>7</v>
      </c>
      <c r="K33" s="827"/>
      <c r="L33" s="830" t="s">
        <v>8</v>
      </c>
      <c r="M33" s="831"/>
      <c r="N33" s="832"/>
      <c r="O33" s="824" t="s">
        <v>9</v>
      </c>
      <c r="P33" s="833" t="s">
        <v>10</v>
      </c>
      <c r="Q33" s="834"/>
      <c r="R33" s="824" t="s">
        <v>137</v>
      </c>
      <c r="S33" s="817" t="s">
        <v>11</v>
      </c>
      <c r="T33" s="817" t="s">
        <v>12</v>
      </c>
      <c r="U33" s="826" t="s">
        <v>13</v>
      </c>
      <c r="V33" s="827"/>
      <c r="W33" s="824" t="s">
        <v>14</v>
      </c>
      <c r="X33" s="819" t="s">
        <v>15</v>
      </c>
      <c r="Y33" s="820"/>
      <c r="Z33" s="817" t="s">
        <v>16</v>
      </c>
      <c r="AA33" s="819" t="s">
        <v>17</v>
      </c>
      <c r="AB33" s="820"/>
      <c r="AC33" s="819" t="s">
        <v>18</v>
      </c>
      <c r="AD33" s="820"/>
      <c r="AE33" s="819" t="s">
        <v>19</v>
      </c>
      <c r="AF33" s="821"/>
      <c r="AG33" s="821"/>
      <c r="AH33" s="820"/>
      <c r="AI33" s="822" t="s">
        <v>20</v>
      </c>
      <c r="AJ33" s="822" t="s">
        <v>21</v>
      </c>
      <c r="AK33" s="806" t="s">
        <v>22</v>
      </c>
      <c r="AL33" s="808" t="s">
        <v>23</v>
      </c>
    </row>
    <row r="34" spans="1:38" s="88" customFormat="1" ht="14.5" thickBot="1">
      <c r="A34" s="836"/>
      <c r="B34" s="838"/>
      <c r="C34" s="122" t="s">
        <v>24</v>
      </c>
      <c r="D34" s="122" t="s">
        <v>25</v>
      </c>
      <c r="E34" s="818"/>
      <c r="F34" s="818"/>
      <c r="G34" s="818"/>
      <c r="H34" s="829"/>
      <c r="I34" s="818"/>
      <c r="J34" s="123" t="s">
        <v>26</v>
      </c>
      <c r="K34" s="124" t="s">
        <v>27</v>
      </c>
      <c r="L34" s="122" t="s">
        <v>28</v>
      </c>
      <c r="M34" s="122" t="s">
        <v>29</v>
      </c>
      <c r="N34" s="122" t="s">
        <v>30</v>
      </c>
      <c r="O34" s="825"/>
      <c r="P34" s="125" t="s">
        <v>31</v>
      </c>
      <c r="Q34" s="125" t="s">
        <v>32</v>
      </c>
      <c r="R34" s="825"/>
      <c r="S34" s="818"/>
      <c r="T34" s="818"/>
      <c r="U34" s="126" t="s">
        <v>33</v>
      </c>
      <c r="V34" s="126" t="s">
        <v>34</v>
      </c>
      <c r="W34" s="825"/>
      <c r="X34" s="122" t="s">
        <v>35</v>
      </c>
      <c r="Y34" s="125" t="s">
        <v>36</v>
      </c>
      <c r="Z34" s="818"/>
      <c r="AA34" s="127" t="s">
        <v>37</v>
      </c>
      <c r="AB34" s="122" t="s">
        <v>38</v>
      </c>
      <c r="AC34" s="122" t="s">
        <v>39</v>
      </c>
      <c r="AD34" s="122" t="s">
        <v>40</v>
      </c>
      <c r="AE34" s="122" t="s">
        <v>41</v>
      </c>
      <c r="AF34" s="122" t="s">
        <v>42</v>
      </c>
      <c r="AG34" s="122" t="s">
        <v>43</v>
      </c>
      <c r="AH34" s="122" t="s">
        <v>44</v>
      </c>
      <c r="AI34" s="823"/>
      <c r="AJ34" s="823"/>
      <c r="AK34" s="807"/>
      <c r="AL34" s="809"/>
    </row>
    <row r="35" spans="1:38" s="577" customFormat="1" ht="17" customHeight="1" thickTop="1">
      <c r="A35" s="64">
        <v>1</v>
      </c>
      <c r="B35" s="29" t="s">
        <v>282</v>
      </c>
      <c r="C35" s="1" t="s">
        <v>128</v>
      </c>
      <c r="D35" s="7" t="s">
        <v>297</v>
      </c>
      <c r="E35" s="1" t="s">
        <v>173</v>
      </c>
      <c r="F35" s="1"/>
      <c r="G35" s="1"/>
      <c r="H35" s="76" t="s">
        <v>6147</v>
      </c>
      <c r="I35" s="2" t="s">
        <v>6148</v>
      </c>
      <c r="J35" s="1">
        <v>1</v>
      </c>
      <c r="K35" s="1"/>
      <c r="L35" s="1">
        <v>1</v>
      </c>
      <c r="M35" s="1"/>
      <c r="N35" s="21"/>
      <c r="O35" s="21" t="s">
        <v>103</v>
      </c>
      <c r="P35" s="20">
        <v>44571</v>
      </c>
      <c r="Q35" s="4"/>
      <c r="R35" s="5" t="s">
        <v>52</v>
      </c>
      <c r="S35" s="1"/>
      <c r="T35" s="1" t="s">
        <v>49</v>
      </c>
      <c r="U35" s="1" t="s">
        <v>66</v>
      </c>
      <c r="V35" s="1" t="s">
        <v>67</v>
      </c>
      <c r="W35" s="1" t="s">
        <v>51</v>
      </c>
      <c r="X35" s="275" t="s">
        <v>3554</v>
      </c>
      <c r="Y35" s="71">
        <v>27771</v>
      </c>
      <c r="Z35" s="309"/>
      <c r="AA35" s="5"/>
      <c r="AB35" s="1"/>
      <c r="AC35" s="1" t="s">
        <v>6083</v>
      </c>
      <c r="AD35" s="1" t="s">
        <v>6149</v>
      </c>
      <c r="AE35" s="1"/>
      <c r="AF35" s="1"/>
      <c r="AG35" s="1"/>
      <c r="AH35" s="1" t="s">
        <v>66</v>
      </c>
      <c r="AI35" s="1"/>
      <c r="AJ35" s="1"/>
      <c r="AK35" s="286"/>
      <c r="AL35" s="1"/>
    </row>
    <row r="36" spans="1:38" s="577" customFormat="1" ht="17" customHeight="1">
      <c r="A36" s="64">
        <v>2</v>
      </c>
      <c r="B36" s="29" t="s">
        <v>282</v>
      </c>
      <c r="C36" s="1" t="s">
        <v>128</v>
      </c>
      <c r="D36" s="1" t="s">
        <v>297</v>
      </c>
      <c r="E36" s="1" t="s">
        <v>173</v>
      </c>
      <c r="F36" s="1" t="s">
        <v>937</v>
      </c>
      <c r="G36" s="1" t="s">
        <v>938</v>
      </c>
      <c r="H36" s="5" t="s">
        <v>3905</v>
      </c>
      <c r="I36" s="2" t="s">
        <v>939</v>
      </c>
      <c r="J36" s="1">
        <v>1</v>
      </c>
      <c r="K36" s="1"/>
      <c r="L36" s="1">
        <v>1</v>
      </c>
      <c r="M36" s="1"/>
      <c r="N36" s="1"/>
      <c r="O36" s="1" t="s">
        <v>103</v>
      </c>
      <c r="P36" s="20">
        <v>44044</v>
      </c>
      <c r="Q36" s="4" t="str">
        <f ca="1">DATEDIF(P36,NOW(),"Y")&amp;" Tahun "&amp;DATEDIF(P36,NOW(),"YM")&amp;" Bulan"&amp;DATEDIF(P36,NOW(),"MD")&amp;" Hari"</f>
        <v>2 Tahun 0 Bulan4 Hari</v>
      </c>
      <c r="R36" s="1" t="s">
        <v>78</v>
      </c>
      <c r="S36" s="1"/>
      <c r="T36" s="1" t="s">
        <v>49</v>
      </c>
      <c r="U36" s="1" t="s">
        <v>66</v>
      </c>
      <c r="V36" s="1" t="s">
        <v>66</v>
      </c>
      <c r="W36" s="1" t="s">
        <v>56</v>
      </c>
      <c r="X36" s="2" t="s">
        <v>2502</v>
      </c>
      <c r="Y36" s="71">
        <v>29127</v>
      </c>
      <c r="Z36" s="4" t="str">
        <f ca="1">DATEDIF(Y36,NOW(),"Y")&amp;" Tahun "&amp;DATEDIF(Y36,NOW(),"YM")&amp;" Bulan"</f>
        <v>42 Tahun 10 Bulan</v>
      </c>
      <c r="AA36" s="1"/>
      <c r="AB36" s="1"/>
      <c r="AC36" s="65" t="s">
        <v>4644</v>
      </c>
      <c r="AD36" s="1" t="s">
        <v>2910</v>
      </c>
      <c r="AE36" s="1"/>
      <c r="AF36" s="1" t="s">
        <v>57</v>
      </c>
      <c r="AG36" s="1"/>
      <c r="AH36" s="1"/>
      <c r="AI36" s="1"/>
      <c r="AJ36" s="1"/>
      <c r="AK36" s="286"/>
      <c r="AL36" s="1"/>
    </row>
    <row r="37" spans="1:38" s="577" customFormat="1" ht="17" customHeight="1">
      <c r="A37" s="64">
        <v>3</v>
      </c>
      <c r="B37" s="29" t="s">
        <v>282</v>
      </c>
      <c r="C37" s="1" t="s">
        <v>128</v>
      </c>
      <c r="D37" s="47" t="s">
        <v>297</v>
      </c>
      <c r="E37" s="47" t="s">
        <v>173</v>
      </c>
      <c r="F37" s="1" t="s">
        <v>336</v>
      </c>
      <c r="G37" s="7" t="s">
        <v>3326</v>
      </c>
      <c r="H37" s="580" t="s">
        <v>337</v>
      </c>
      <c r="I37" s="699" t="s">
        <v>338</v>
      </c>
      <c r="J37" s="47">
        <v>1</v>
      </c>
      <c r="K37" s="47"/>
      <c r="L37" s="47">
        <v>1</v>
      </c>
      <c r="M37" s="47"/>
      <c r="N37" s="47"/>
      <c r="O37" s="1" t="s">
        <v>103</v>
      </c>
      <c r="P37" s="571">
        <v>44319</v>
      </c>
      <c r="Q37" s="4" t="str">
        <f ca="1">DATEDIF(P37,NOW(),"Y")&amp;" Tahun "&amp;DATEDIF(P37,NOW(),"YM")&amp;" Bulan"&amp;DATEDIF(P37,NOW(),"MD")&amp;" Hari"</f>
        <v>1 Tahun 3 Bulan2 Hari</v>
      </c>
      <c r="R37" s="1" t="s">
        <v>52</v>
      </c>
      <c r="S37" s="66"/>
      <c r="T37" s="1" t="s">
        <v>49</v>
      </c>
      <c r="U37" s="1" t="s">
        <v>66</v>
      </c>
      <c r="V37" s="1" t="s">
        <v>67</v>
      </c>
      <c r="W37" s="66" t="s">
        <v>56</v>
      </c>
      <c r="X37" s="581" t="s">
        <v>339</v>
      </c>
      <c r="Y37" s="582">
        <v>34936</v>
      </c>
      <c r="Z37" s="4" t="str">
        <f ca="1">DATEDIF(Y37,NOW(),"Y")&amp;" Tahun "&amp;DATEDIF(Y37,NOW(),"YM")&amp;" Bulan"</f>
        <v>26 Tahun 11 Bulan</v>
      </c>
      <c r="AA37" s="1"/>
      <c r="AB37" s="1"/>
      <c r="AC37" s="65" t="s">
        <v>4644</v>
      </c>
      <c r="AD37" s="65" t="s">
        <v>340</v>
      </c>
      <c r="AE37" s="1"/>
      <c r="AF37" s="65" t="s">
        <v>146</v>
      </c>
      <c r="AG37" s="65" t="s">
        <v>146</v>
      </c>
      <c r="AH37" s="65" t="s">
        <v>301</v>
      </c>
      <c r="AI37" s="82">
        <v>19025678863</v>
      </c>
      <c r="AJ37" s="83"/>
      <c r="AK37" s="286"/>
      <c r="AL37" s="7">
        <v>827148449</v>
      </c>
    </row>
    <row r="38" spans="1:38" s="577" customFormat="1" ht="17" customHeight="1">
      <c r="A38" s="64">
        <v>4</v>
      </c>
      <c r="B38" s="29" t="s">
        <v>282</v>
      </c>
      <c r="C38" s="1" t="s">
        <v>128</v>
      </c>
      <c r="D38" s="47" t="s">
        <v>297</v>
      </c>
      <c r="E38" s="47" t="s">
        <v>173</v>
      </c>
      <c r="F38" s="1" t="s">
        <v>346</v>
      </c>
      <c r="G38" s="7" t="s">
        <v>3328</v>
      </c>
      <c r="H38" s="580" t="s">
        <v>347</v>
      </c>
      <c r="I38" s="699" t="s">
        <v>348</v>
      </c>
      <c r="J38" s="47">
        <v>1</v>
      </c>
      <c r="K38" s="47"/>
      <c r="L38" s="47">
        <v>1</v>
      </c>
      <c r="M38" s="47"/>
      <c r="N38" s="47"/>
      <c r="O38" s="1" t="s">
        <v>103</v>
      </c>
      <c r="P38" s="571">
        <v>44319</v>
      </c>
      <c r="Q38" s="4" t="str">
        <f ca="1">DATEDIF(P38,NOW(),"Y")&amp;" Tahun "&amp;DATEDIF(P38,NOW(),"YM")&amp;" Bulan"&amp;DATEDIF(P38,NOW(),"MD")&amp;" Hari"</f>
        <v>1 Tahun 3 Bulan2 Hari</v>
      </c>
      <c r="R38" s="1" t="s">
        <v>52</v>
      </c>
      <c r="S38" s="66"/>
      <c r="T38" s="1" t="s">
        <v>73</v>
      </c>
      <c r="U38" s="1" t="s">
        <v>68</v>
      </c>
      <c r="V38" s="1" t="s">
        <v>68</v>
      </c>
      <c r="W38" s="66" t="s">
        <v>71</v>
      </c>
      <c r="X38" s="581" t="s">
        <v>349</v>
      </c>
      <c r="Y38" s="582">
        <v>28125</v>
      </c>
      <c r="Z38" s="4" t="str">
        <f ca="1">DATEDIF(Y38,NOW(),"Y")&amp;" Tahun "&amp;DATEDIF(Y38,NOW(),"YM")&amp;" Bulan"</f>
        <v>45 Tahun 7 Bulan</v>
      </c>
      <c r="AA38" s="1"/>
      <c r="AB38" s="1"/>
      <c r="AC38" s="65" t="s">
        <v>4644</v>
      </c>
      <c r="AD38" s="65" t="s">
        <v>350</v>
      </c>
      <c r="AE38" s="1"/>
      <c r="AF38" s="65" t="s">
        <v>146</v>
      </c>
      <c r="AG38" s="65" t="s">
        <v>146</v>
      </c>
      <c r="AH38" s="65" t="s">
        <v>68</v>
      </c>
      <c r="AI38" s="82">
        <v>19025678970</v>
      </c>
      <c r="AJ38" s="83"/>
      <c r="AK38" s="286"/>
      <c r="AL38" s="7">
        <v>824440208</v>
      </c>
    </row>
    <row r="39" spans="1:38" s="577" customFormat="1" ht="17" customHeight="1">
      <c r="A39" s="64">
        <v>5</v>
      </c>
      <c r="B39" s="29" t="s">
        <v>282</v>
      </c>
      <c r="C39" s="1" t="s">
        <v>128</v>
      </c>
      <c r="D39" s="7" t="s">
        <v>297</v>
      </c>
      <c r="E39" s="1" t="s">
        <v>173</v>
      </c>
      <c r="F39" s="1"/>
      <c r="G39" s="1"/>
      <c r="H39" s="76" t="s">
        <v>6154</v>
      </c>
      <c r="I39" s="543" t="s">
        <v>5887</v>
      </c>
      <c r="J39" s="1">
        <v>1</v>
      </c>
      <c r="K39" s="1"/>
      <c r="L39" s="1">
        <v>1</v>
      </c>
      <c r="M39" s="1"/>
      <c r="N39" s="21"/>
      <c r="O39" s="21" t="s">
        <v>103</v>
      </c>
      <c r="P39" s="20">
        <v>44571</v>
      </c>
      <c r="Q39" s="4"/>
      <c r="R39" s="5" t="s">
        <v>52</v>
      </c>
      <c r="S39" s="1"/>
      <c r="T39" s="1" t="s">
        <v>49</v>
      </c>
      <c r="U39" s="1" t="s">
        <v>66</v>
      </c>
      <c r="V39" s="1" t="s">
        <v>67</v>
      </c>
      <c r="W39" s="1" t="s">
        <v>56</v>
      </c>
      <c r="X39" s="275" t="s">
        <v>6155</v>
      </c>
      <c r="Y39" s="71">
        <v>35935</v>
      </c>
      <c r="Z39" s="309"/>
      <c r="AA39" s="5"/>
      <c r="AB39" s="1"/>
      <c r="AC39" s="1" t="s">
        <v>6083</v>
      </c>
      <c r="AD39" s="1" t="s">
        <v>6156</v>
      </c>
      <c r="AE39" s="1"/>
      <c r="AF39" s="1"/>
      <c r="AG39" s="1"/>
      <c r="AH39" s="1" t="s">
        <v>66</v>
      </c>
      <c r="AI39" s="1"/>
      <c r="AJ39" s="1"/>
      <c r="AK39" s="286"/>
      <c r="AL39" s="1"/>
    </row>
    <row r="40" spans="1:38" s="577" customFormat="1" ht="17" customHeight="1">
      <c r="A40" s="64">
        <v>6</v>
      </c>
      <c r="B40" s="29" t="s">
        <v>282</v>
      </c>
      <c r="C40" s="1" t="s">
        <v>128</v>
      </c>
      <c r="D40" s="1" t="s">
        <v>297</v>
      </c>
      <c r="E40" s="1" t="s">
        <v>173</v>
      </c>
      <c r="F40" s="1"/>
      <c r="G40" s="1" t="s">
        <v>902</v>
      </c>
      <c r="H40" s="1" t="s">
        <v>903</v>
      </c>
      <c r="I40" s="2" t="s">
        <v>904</v>
      </c>
      <c r="J40" s="1">
        <v>1</v>
      </c>
      <c r="K40" s="1"/>
      <c r="L40" s="1">
        <v>1</v>
      </c>
      <c r="M40" s="1"/>
      <c r="N40" s="1"/>
      <c r="O40" s="1" t="s">
        <v>103</v>
      </c>
      <c r="P40" s="20">
        <v>44507</v>
      </c>
      <c r="Q40" s="4" t="str">
        <f ca="1">DATEDIF(P40,NOW(),"Y")&amp;" Tahun "&amp;DATEDIF(P40,NOW(),"YM")&amp;" Bulan"&amp;DATEDIF(P40,NOW(),"MD")&amp;" Hari"</f>
        <v>0 Tahun 8 Bulan29 Hari</v>
      </c>
      <c r="R40" s="1" t="s">
        <v>52</v>
      </c>
      <c r="S40" s="1"/>
      <c r="T40" s="1" t="s">
        <v>49</v>
      </c>
      <c r="U40" s="1" t="s">
        <v>66</v>
      </c>
      <c r="V40" s="1" t="s">
        <v>182</v>
      </c>
      <c r="W40" s="1" t="s">
        <v>286</v>
      </c>
      <c r="X40" s="2" t="s">
        <v>2493</v>
      </c>
      <c r="Y40" s="71">
        <v>31305</v>
      </c>
      <c r="Z40" s="4" t="s">
        <v>4475</v>
      </c>
      <c r="AA40" s="1"/>
      <c r="AB40" s="1"/>
      <c r="AC40" s="65" t="s">
        <v>4644</v>
      </c>
      <c r="AD40" s="1" t="s">
        <v>2900</v>
      </c>
      <c r="AE40" s="1"/>
      <c r="AF40" s="1"/>
      <c r="AG40" s="1"/>
      <c r="AH40" s="1" t="s">
        <v>66</v>
      </c>
      <c r="AI40" s="1">
        <v>19082554734</v>
      </c>
      <c r="AJ40" s="1"/>
      <c r="AK40" s="591"/>
      <c r="AL40" s="592"/>
    </row>
    <row r="41" spans="1:38" s="577" customFormat="1" ht="17" customHeight="1">
      <c r="A41" s="64">
        <v>7</v>
      </c>
      <c r="B41" s="29" t="s">
        <v>282</v>
      </c>
      <c r="C41" s="1" t="s">
        <v>128</v>
      </c>
      <c r="D41" s="1" t="s">
        <v>297</v>
      </c>
      <c r="E41" s="593" t="s">
        <v>173</v>
      </c>
      <c r="F41" s="593"/>
      <c r="G41" s="1" t="s">
        <v>3746</v>
      </c>
      <c r="H41" s="5" t="s">
        <v>3561</v>
      </c>
      <c r="I41" s="594" t="s">
        <v>3562</v>
      </c>
      <c r="J41" s="593">
        <v>1</v>
      </c>
      <c r="K41" s="593"/>
      <c r="L41" s="593">
        <v>1</v>
      </c>
      <c r="M41" s="593"/>
      <c r="N41" s="593"/>
      <c r="O41" s="1" t="s">
        <v>103</v>
      </c>
      <c r="P41" s="20">
        <v>44375</v>
      </c>
      <c r="Q41" s="4" t="str">
        <f ca="1">DATEDIF(P41,NOW(),"Y")&amp;" Tahun "&amp;DATEDIF(P41,NOW(),"YM")&amp;" Bulan"&amp;DATEDIF(P41,NOW(),"MD")&amp;" Hari"</f>
        <v>1 Tahun 1 Bulan8 Hari</v>
      </c>
      <c r="R41" s="1" t="s">
        <v>52</v>
      </c>
      <c r="S41" s="1"/>
      <c r="T41" s="1" t="s">
        <v>49</v>
      </c>
      <c r="U41" s="1" t="s">
        <v>66</v>
      </c>
      <c r="V41" s="1" t="s">
        <v>67</v>
      </c>
      <c r="W41" s="1" t="s">
        <v>51</v>
      </c>
      <c r="X41" s="594" t="s">
        <v>3554</v>
      </c>
      <c r="Y41" s="71">
        <v>31473</v>
      </c>
      <c r="Z41" s="4" t="str">
        <f ca="1">DATEDIF(Y41,NOW(),"Y")&amp;" Tahun "&amp;DATEDIF(Y41,NOW(),"YM")&amp;" Bulan"</f>
        <v>36 Tahun 5 Bulan</v>
      </c>
      <c r="AA41" s="594"/>
      <c r="AB41" s="594"/>
      <c r="AC41" s="65" t="s">
        <v>4644</v>
      </c>
      <c r="AD41" s="593" t="s">
        <v>3563</v>
      </c>
      <c r="AE41" s="593"/>
      <c r="AF41" s="593"/>
      <c r="AG41" s="593"/>
      <c r="AH41" s="1" t="s">
        <v>66</v>
      </c>
      <c r="AI41" s="593"/>
      <c r="AJ41" s="564" t="s">
        <v>4280</v>
      </c>
      <c r="AK41" s="595"/>
      <c r="AL41" s="593"/>
    </row>
    <row r="42" spans="1:38" s="577" customFormat="1" ht="17" customHeight="1">
      <c r="A42" s="64">
        <v>8</v>
      </c>
      <c r="B42" s="29" t="s">
        <v>282</v>
      </c>
      <c r="C42" s="1" t="s">
        <v>128</v>
      </c>
      <c r="D42" s="47" t="s">
        <v>297</v>
      </c>
      <c r="E42" s="47" t="s">
        <v>173</v>
      </c>
      <c r="F42" s="1" t="s">
        <v>4857</v>
      </c>
      <c r="G42" s="7" t="s">
        <v>3322</v>
      </c>
      <c r="H42" s="580" t="s">
        <v>305</v>
      </c>
      <c r="I42" s="699" t="s">
        <v>306</v>
      </c>
      <c r="J42" s="47">
        <v>1</v>
      </c>
      <c r="K42" s="47"/>
      <c r="L42" s="47">
        <v>1</v>
      </c>
      <c r="M42" s="47"/>
      <c r="N42" s="47"/>
      <c r="O42" s="1" t="s">
        <v>103</v>
      </c>
      <c r="P42" s="571">
        <v>44319</v>
      </c>
      <c r="Q42" s="4" t="str">
        <f ca="1">DATEDIF(P42,NOW(),"Y")&amp;" Tahun "&amp;DATEDIF(P42,NOW(),"YM")&amp;" Bulan"&amp;DATEDIF(P42,NOW(),"MD")&amp;" Hari"</f>
        <v>1 Tahun 3 Bulan2 Hari</v>
      </c>
      <c r="R42" s="1" t="s">
        <v>52</v>
      </c>
      <c r="S42" s="66"/>
      <c r="T42" s="1" t="s">
        <v>49</v>
      </c>
      <c r="U42" s="1" t="s">
        <v>66</v>
      </c>
      <c r="V42" s="1" t="s">
        <v>67</v>
      </c>
      <c r="W42" s="66" t="s">
        <v>71</v>
      </c>
      <c r="X42" s="581" t="s">
        <v>307</v>
      </c>
      <c r="Y42" s="583">
        <v>26030</v>
      </c>
      <c r="Z42" s="4" t="str">
        <f ca="1">DATEDIF(Y42,NOW(),"Y")&amp;" Tahun "&amp;DATEDIF(Y42,NOW(),"YM")&amp;" Bulan"</f>
        <v>51 Tahun 3 Bulan</v>
      </c>
      <c r="AA42" s="5" t="s">
        <v>308</v>
      </c>
      <c r="AB42" s="1" t="s">
        <v>309</v>
      </c>
      <c r="AC42" s="65" t="s">
        <v>4644</v>
      </c>
      <c r="AD42" s="65" t="s">
        <v>310</v>
      </c>
      <c r="AE42" s="1"/>
      <c r="AF42" s="65" t="s">
        <v>146</v>
      </c>
      <c r="AG42" s="65" t="s">
        <v>146</v>
      </c>
      <c r="AH42" s="65" t="s">
        <v>301</v>
      </c>
      <c r="AI42" s="82">
        <v>19025679218</v>
      </c>
      <c r="AJ42" s="584"/>
      <c r="AK42" s="286"/>
      <c r="AL42" s="7">
        <v>807666441</v>
      </c>
    </row>
    <row r="43" spans="1:38" s="577" customFormat="1" ht="17" customHeight="1">
      <c r="A43" s="64">
        <v>9</v>
      </c>
      <c r="B43" s="29" t="s">
        <v>282</v>
      </c>
      <c r="C43" s="1" t="s">
        <v>128</v>
      </c>
      <c r="D43" s="7" t="s">
        <v>297</v>
      </c>
      <c r="E43" s="1" t="s">
        <v>173</v>
      </c>
      <c r="F43" s="1"/>
      <c r="G43" s="1"/>
      <c r="H43" s="76" t="s">
        <v>6124</v>
      </c>
      <c r="I43" s="2" t="s">
        <v>1054</v>
      </c>
      <c r="J43" s="1">
        <v>1</v>
      </c>
      <c r="K43" s="1"/>
      <c r="L43" s="1">
        <v>1</v>
      </c>
      <c r="M43" s="1"/>
      <c r="N43" s="21"/>
      <c r="O43" s="21" t="s">
        <v>103</v>
      </c>
      <c r="P43" s="20">
        <v>44571</v>
      </c>
      <c r="Q43" s="4"/>
      <c r="R43" s="5" t="s">
        <v>52</v>
      </c>
      <c r="S43" s="1"/>
      <c r="T43" s="1" t="s">
        <v>49</v>
      </c>
      <c r="U43" s="1" t="s">
        <v>66</v>
      </c>
      <c r="V43" s="1" t="s">
        <v>67</v>
      </c>
      <c r="W43" s="1" t="s">
        <v>51</v>
      </c>
      <c r="X43" s="275" t="s">
        <v>6125</v>
      </c>
      <c r="Y43" s="71">
        <v>27576</v>
      </c>
      <c r="Z43" s="309"/>
      <c r="AA43" s="5"/>
      <c r="AB43" s="1"/>
      <c r="AC43" s="1" t="s">
        <v>6083</v>
      </c>
      <c r="AD43" s="1" t="s">
        <v>6126</v>
      </c>
      <c r="AE43" s="1"/>
      <c r="AF43" s="1" t="s">
        <v>57</v>
      </c>
      <c r="AG43" s="1" t="s">
        <v>74</v>
      </c>
      <c r="AH43" s="1"/>
      <c r="AI43" s="1"/>
      <c r="AJ43" s="1"/>
      <c r="AK43" s="286"/>
      <c r="AL43" s="1"/>
    </row>
    <row r="44" spans="1:38" s="577" customFormat="1" ht="17" customHeight="1">
      <c r="A44" s="64">
        <v>10</v>
      </c>
      <c r="B44" s="29" t="s">
        <v>282</v>
      </c>
      <c r="C44" s="1" t="s">
        <v>128</v>
      </c>
      <c r="D44" s="47" t="s">
        <v>297</v>
      </c>
      <c r="E44" s="47" t="s">
        <v>173</v>
      </c>
      <c r="F44" s="1" t="s">
        <v>365</v>
      </c>
      <c r="G44" s="7" t="s">
        <v>3332</v>
      </c>
      <c r="H44" s="580" t="s">
        <v>366</v>
      </c>
      <c r="I44" s="699" t="s">
        <v>367</v>
      </c>
      <c r="J44" s="47">
        <v>1</v>
      </c>
      <c r="K44" s="47"/>
      <c r="L44" s="47">
        <v>1</v>
      </c>
      <c r="M44" s="47"/>
      <c r="N44" s="47"/>
      <c r="O44" s="1" t="s">
        <v>103</v>
      </c>
      <c r="P44" s="571">
        <v>44319</v>
      </c>
      <c r="Q44" s="4" t="str">
        <f ca="1">DATEDIF(P44,NOW(),"Y")&amp;" Tahun "&amp;DATEDIF(P44,NOW(),"YM")&amp;" Bulan"&amp;DATEDIF(P44,NOW(),"MD")&amp;" Hari"</f>
        <v>1 Tahun 3 Bulan2 Hari</v>
      </c>
      <c r="R44" s="1" t="s">
        <v>52</v>
      </c>
      <c r="S44" s="66"/>
      <c r="T44" s="1" t="s">
        <v>49</v>
      </c>
      <c r="U44" s="1" t="s">
        <v>66</v>
      </c>
      <c r="V44" s="1" t="s">
        <v>67</v>
      </c>
      <c r="W44" s="66" t="s">
        <v>56</v>
      </c>
      <c r="X44" s="581" t="s">
        <v>368</v>
      </c>
      <c r="Y44" s="582">
        <v>28855</v>
      </c>
      <c r="Z44" s="4" t="str">
        <f ca="1">DATEDIF(Y44,NOW(),"Y")&amp;" Tahun "&amp;DATEDIF(Y44,NOW(),"YM")&amp;" Bulan"</f>
        <v>43 Tahun 7 Bulan</v>
      </c>
      <c r="AA44" s="5" t="s">
        <v>369</v>
      </c>
      <c r="AB44" s="1" t="s">
        <v>370</v>
      </c>
      <c r="AC44" s="65" t="s">
        <v>4644</v>
      </c>
      <c r="AD44" s="65" t="s">
        <v>371</v>
      </c>
      <c r="AE44" s="1"/>
      <c r="AF44" s="65" t="s">
        <v>146</v>
      </c>
      <c r="AG44" s="65" t="s">
        <v>146</v>
      </c>
      <c r="AH44" s="65" t="s">
        <v>372</v>
      </c>
      <c r="AI44" s="82">
        <v>19025679325</v>
      </c>
      <c r="AJ44" s="83"/>
      <c r="AK44" s="286"/>
      <c r="AL44" s="7">
        <v>821553065</v>
      </c>
    </row>
    <row r="45" spans="1:38" s="577" customFormat="1" ht="17" customHeight="1">
      <c r="A45" s="64">
        <v>11</v>
      </c>
      <c r="B45" s="29" t="s">
        <v>282</v>
      </c>
      <c r="C45" s="1" t="s">
        <v>128</v>
      </c>
      <c r="D45" s="7" t="s">
        <v>297</v>
      </c>
      <c r="E45" s="1" t="s">
        <v>173</v>
      </c>
      <c r="F45" s="1"/>
      <c r="G45" s="1"/>
      <c r="H45" s="76" t="s">
        <v>6121</v>
      </c>
      <c r="I45" s="2" t="s">
        <v>6122</v>
      </c>
      <c r="J45" s="1">
        <v>1</v>
      </c>
      <c r="K45" s="1"/>
      <c r="L45" s="1">
        <v>1</v>
      </c>
      <c r="M45" s="1"/>
      <c r="N45" s="21"/>
      <c r="O45" s="21" t="s">
        <v>103</v>
      </c>
      <c r="P45" s="20">
        <v>44571</v>
      </c>
      <c r="Q45" s="4"/>
      <c r="R45" s="5" t="s">
        <v>52</v>
      </c>
      <c r="S45" s="1"/>
      <c r="T45" s="1" t="s">
        <v>49</v>
      </c>
      <c r="U45" s="1" t="s">
        <v>66</v>
      </c>
      <c r="V45" s="1" t="s">
        <v>67</v>
      </c>
      <c r="W45" s="1" t="s">
        <v>51</v>
      </c>
      <c r="X45" s="275" t="s">
        <v>307</v>
      </c>
      <c r="Y45" s="71">
        <v>30504</v>
      </c>
      <c r="Z45" s="309"/>
      <c r="AA45" s="5"/>
      <c r="AB45" s="1"/>
      <c r="AC45" s="1" t="s">
        <v>6083</v>
      </c>
      <c r="AD45" s="1" t="s">
        <v>6123</v>
      </c>
      <c r="AE45" s="1"/>
      <c r="AF45" s="1"/>
      <c r="AG45" s="1"/>
      <c r="AH45" s="1" t="s">
        <v>66</v>
      </c>
      <c r="AI45" s="1"/>
      <c r="AJ45" s="1"/>
      <c r="AK45" s="286"/>
      <c r="AL45" s="1"/>
    </row>
    <row r="46" spans="1:38" s="577" customFormat="1" ht="17" customHeight="1">
      <c r="A46" s="64">
        <v>12</v>
      </c>
      <c r="B46" s="29" t="s">
        <v>282</v>
      </c>
      <c r="C46" s="1" t="s">
        <v>128</v>
      </c>
      <c r="D46" s="7" t="s">
        <v>297</v>
      </c>
      <c r="E46" s="1" t="s">
        <v>173</v>
      </c>
      <c r="F46" s="1"/>
      <c r="G46" s="1"/>
      <c r="H46" s="76" t="s">
        <v>6499</v>
      </c>
      <c r="I46" s="2" t="s">
        <v>6500</v>
      </c>
      <c r="J46" s="1">
        <v>1</v>
      </c>
      <c r="K46" s="1"/>
      <c r="L46" s="1">
        <v>1</v>
      </c>
      <c r="M46" s="1"/>
      <c r="N46" s="72"/>
      <c r="O46" s="1" t="s">
        <v>103</v>
      </c>
      <c r="P46" s="20">
        <v>44606</v>
      </c>
      <c r="Q46" s="4"/>
      <c r="R46" s="5" t="s">
        <v>109</v>
      </c>
      <c r="S46" s="1" t="s">
        <v>48</v>
      </c>
      <c r="T46" s="1" t="s">
        <v>73</v>
      </c>
      <c r="U46" s="565" t="s">
        <v>68</v>
      </c>
      <c r="V46" s="565" t="s">
        <v>140</v>
      </c>
      <c r="W46" s="1" t="s">
        <v>76</v>
      </c>
      <c r="X46" s="275" t="s">
        <v>334</v>
      </c>
      <c r="Y46" s="71">
        <v>35616</v>
      </c>
      <c r="Z46" s="309"/>
      <c r="AA46" s="5"/>
      <c r="AB46" s="1"/>
      <c r="AC46" s="1" t="s">
        <v>6083</v>
      </c>
      <c r="AD46" s="1" t="s">
        <v>6492</v>
      </c>
      <c r="AE46" s="1"/>
      <c r="AF46" s="1"/>
      <c r="AG46" s="1"/>
      <c r="AH46" s="1" t="s">
        <v>68</v>
      </c>
      <c r="AI46" s="5"/>
      <c r="AJ46" s="1"/>
      <c r="AK46" s="286"/>
      <c r="AL46" s="1"/>
    </row>
    <row r="47" spans="1:38" s="577" customFormat="1" ht="17" customHeight="1">
      <c r="A47" s="64">
        <v>13</v>
      </c>
      <c r="B47" s="29" t="s">
        <v>282</v>
      </c>
      <c r="C47" s="1" t="s">
        <v>128</v>
      </c>
      <c r="D47" s="7" t="s">
        <v>297</v>
      </c>
      <c r="E47" s="1" t="s">
        <v>173</v>
      </c>
      <c r="F47" s="585"/>
      <c r="G47" s="566" t="s">
        <v>4011</v>
      </c>
      <c r="H47" s="566" t="s">
        <v>3801</v>
      </c>
      <c r="I47" s="67" t="s">
        <v>905</v>
      </c>
      <c r="J47" s="551">
        <v>1</v>
      </c>
      <c r="K47" s="585"/>
      <c r="L47" s="585">
        <v>1</v>
      </c>
      <c r="M47" s="1"/>
      <c r="N47" s="551"/>
      <c r="O47" s="1" t="s">
        <v>103</v>
      </c>
      <c r="P47" s="596">
        <v>44392</v>
      </c>
      <c r="Q47" s="4" t="str">
        <f t="shared" ref="Q47:Q52" ca="1" si="4">DATEDIF(P47,NOW(),"Y")&amp;" Tahun "&amp;DATEDIF(P47,NOW(),"YM")&amp;" Bulan"&amp;DATEDIF(P47,NOW(),"MD")&amp;" Hari"</f>
        <v>1 Tahun 0 Bulan21 Hari</v>
      </c>
      <c r="R47" s="1" t="s">
        <v>81</v>
      </c>
      <c r="S47" s="66"/>
      <c r="T47" s="1" t="s">
        <v>73</v>
      </c>
      <c r="U47" s="1" t="s">
        <v>74</v>
      </c>
      <c r="V47" s="1" t="s">
        <v>96</v>
      </c>
      <c r="W47" s="585" t="s">
        <v>76</v>
      </c>
      <c r="X47" s="68" t="s">
        <v>2494</v>
      </c>
      <c r="Y47" s="568">
        <v>34184</v>
      </c>
      <c r="Z47" s="47" t="str">
        <f ca="1">DATEDIF(Y47,NOW(),"Y")&amp;" Tahun "&amp;DATEDIF(Y47,NOW(),"YM")&amp;" Bulan"</f>
        <v>29 Tahun 0 Bulan</v>
      </c>
      <c r="AA47" s="5"/>
      <c r="AB47" s="1"/>
      <c r="AC47" s="65" t="s">
        <v>4644</v>
      </c>
      <c r="AD47" s="65" t="s">
        <v>3802</v>
      </c>
      <c r="AE47" s="1" t="s">
        <v>74</v>
      </c>
      <c r="AF47" s="65" t="s">
        <v>57</v>
      </c>
      <c r="AG47" s="65"/>
      <c r="AH47" s="65"/>
      <c r="AI47" s="565"/>
      <c r="AJ47" s="1"/>
      <c r="AK47" s="576"/>
      <c r="AL47" s="597"/>
    </row>
    <row r="48" spans="1:38" s="97" customFormat="1" ht="17" customHeight="1">
      <c r="A48" s="64">
        <v>15</v>
      </c>
      <c r="B48" s="29" t="s">
        <v>282</v>
      </c>
      <c r="C48" s="1" t="s">
        <v>128</v>
      </c>
      <c r="D48" s="1" t="s">
        <v>297</v>
      </c>
      <c r="E48" s="593" t="s">
        <v>173</v>
      </c>
      <c r="F48" s="593"/>
      <c r="G48" s="1" t="s">
        <v>3745</v>
      </c>
      <c r="H48" s="5" t="s">
        <v>3556</v>
      </c>
      <c r="I48" s="594" t="s">
        <v>3557</v>
      </c>
      <c r="J48" s="593">
        <v>1</v>
      </c>
      <c r="K48" s="593"/>
      <c r="L48" s="593">
        <v>1</v>
      </c>
      <c r="M48" s="593"/>
      <c r="N48" s="593"/>
      <c r="O48" s="1" t="s">
        <v>103</v>
      </c>
      <c r="P48" s="20">
        <v>44375</v>
      </c>
      <c r="Q48" s="4" t="str">
        <f t="shared" ca="1" si="4"/>
        <v>1 Tahun 1 Bulan8 Hari</v>
      </c>
      <c r="R48" s="1" t="s">
        <v>109</v>
      </c>
      <c r="S48" s="1" t="s">
        <v>3558</v>
      </c>
      <c r="T48" s="1" t="s">
        <v>63</v>
      </c>
      <c r="U48" s="1" t="s">
        <v>68</v>
      </c>
      <c r="V48" s="1" t="s">
        <v>2583</v>
      </c>
      <c r="W48" s="1" t="s">
        <v>51</v>
      </c>
      <c r="X48" s="594" t="s">
        <v>3559</v>
      </c>
      <c r="Y48" s="71">
        <v>31770</v>
      </c>
      <c r="Z48" s="4" t="str">
        <f ca="1">DATEDIF(Y48,NOW(),"Y")&amp;" Tahun "&amp;DATEDIF(Y48,NOW(),"YM")&amp;" Bulan"</f>
        <v>35 Tahun 7 Bulan</v>
      </c>
      <c r="AA48" s="594"/>
      <c r="AB48" s="594"/>
      <c r="AC48" s="65" t="s">
        <v>4644</v>
      </c>
      <c r="AD48" s="593" t="s">
        <v>3560</v>
      </c>
      <c r="AE48" s="593"/>
      <c r="AF48" s="593"/>
      <c r="AG48" s="593"/>
      <c r="AH48" s="1" t="s">
        <v>68</v>
      </c>
      <c r="AI48" s="593"/>
      <c r="AJ48" s="564" t="s">
        <v>4279</v>
      </c>
      <c r="AK48" s="595"/>
      <c r="AL48" s="593"/>
    </row>
    <row r="49" spans="1:38" s="97" customFormat="1" ht="17" customHeight="1">
      <c r="A49" s="64">
        <v>16</v>
      </c>
      <c r="B49" s="29" t="s">
        <v>282</v>
      </c>
      <c r="C49" s="1" t="s">
        <v>128</v>
      </c>
      <c r="D49" s="1" t="s">
        <v>297</v>
      </c>
      <c r="E49" s="1" t="s">
        <v>173</v>
      </c>
      <c r="F49" s="1"/>
      <c r="G49" s="1" t="s">
        <v>906</v>
      </c>
      <c r="H49" s="1" t="s">
        <v>907</v>
      </c>
      <c r="I49" s="2" t="s">
        <v>908</v>
      </c>
      <c r="J49" s="1">
        <v>1</v>
      </c>
      <c r="K49" s="1"/>
      <c r="L49" s="1">
        <v>1</v>
      </c>
      <c r="M49" s="1"/>
      <c r="N49" s="1"/>
      <c r="O49" s="1" t="s">
        <v>103</v>
      </c>
      <c r="P49" s="20">
        <v>44507</v>
      </c>
      <c r="Q49" s="4" t="str">
        <f t="shared" ca="1" si="4"/>
        <v>0 Tahun 8 Bulan29 Hari</v>
      </c>
      <c r="R49" s="1" t="s">
        <v>78</v>
      </c>
      <c r="S49" s="1"/>
      <c r="T49" s="1" t="s">
        <v>63</v>
      </c>
      <c r="U49" s="1" t="s">
        <v>68</v>
      </c>
      <c r="V49" s="1" t="s">
        <v>68</v>
      </c>
      <c r="W49" s="1" t="s">
        <v>71</v>
      </c>
      <c r="X49" s="2" t="s">
        <v>315</v>
      </c>
      <c r="Y49" s="71">
        <v>28507</v>
      </c>
      <c r="Z49" s="4" t="s">
        <v>4686</v>
      </c>
      <c r="AA49" s="1"/>
      <c r="AB49" s="1"/>
      <c r="AC49" s="65" t="s">
        <v>4644</v>
      </c>
      <c r="AD49" s="1" t="s">
        <v>351</v>
      </c>
      <c r="AE49" s="1"/>
      <c r="AF49" s="1"/>
      <c r="AG49" s="1"/>
      <c r="AH49" s="1" t="s">
        <v>68</v>
      </c>
      <c r="AI49" s="1">
        <v>19082554692</v>
      </c>
      <c r="AJ49" s="598"/>
      <c r="AK49" s="286"/>
      <c r="AL49" s="1">
        <v>867854989</v>
      </c>
    </row>
    <row r="50" spans="1:38" s="97" customFormat="1" ht="17" customHeight="1">
      <c r="A50" s="64">
        <v>17</v>
      </c>
      <c r="B50" s="29" t="s">
        <v>282</v>
      </c>
      <c r="C50" s="1" t="s">
        <v>128</v>
      </c>
      <c r="D50" s="47" t="s">
        <v>297</v>
      </c>
      <c r="E50" s="47" t="s">
        <v>173</v>
      </c>
      <c r="F50" s="1" t="s">
        <v>357</v>
      </c>
      <c r="G50" s="7" t="s">
        <v>3330</v>
      </c>
      <c r="H50" s="580" t="s">
        <v>358</v>
      </c>
      <c r="I50" s="699" t="s">
        <v>359</v>
      </c>
      <c r="J50" s="47">
        <v>1</v>
      </c>
      <c r="K50" s="47"/>
      <c r="L50" s="47">
        <v>1</v>
      </c>
      <c r="M50" s="47"/>
      <c r="N50" s="47"/>
      <c r="O50" s="1" t="s">
        <v>103</v>
      </c>
      <c r="P50" s="571">
        <v>44319</v>
      </c>
      <c r="Q50" s="4" t="str">
        <f t="shared" ca="1" si="4"/>
        <v>1 Tahun 3 Bulan2 Hari</v>
      </c>
      <c r="R50" s="1" t="s">
        <v>52</v>
      </c>
      <c r="S50" s="66"/>
      <c r="T50" s="1" t="s">
        <v>63</v>
      </c>
      <c r="U50" s="1" t="s">
        <v>68</v>
      </c>
      <c r="V50" s="1" t="s">
        <v>68</v>
      </c>
      <c r="W50" s="1" t="s">
        <v>76</v>
      </c>
      <c r="X50" s="581" t="s">
        <v>175</v>
      </c>
      <c r="Y50" s="582">
        <v>33768</v>
      </c>
      <c r="Z50" s="4" t="str">
        <f ca="1">DATEDIF(Y50,NOW(),"Y")&amp;" Tahun "&amp;DATEDIF(Y50,NOW(),"YM")&amp;" Bulan"</f>
        <v>30 Tahun 1 Bulan</v>
      </c>
      <c r="AA50" s="1"/>
      <c r="AB50" s="1"/>
      <c r="AC50" s="65" t="s">
        <v>4644</v>
      </c>
      <c r="AD50" s="65" t="s">
        <v>360</v>
      </c>
      <c r="AE50" s="1"/>
      <c r="AF50" s="65" t="s">
        <v>146</v>
      </c>
      <c r="AG50" s="65" t="s">
        <v>146</v>
      </c>
      <c r="AH50" s="65" t="s">
        <v>68</v>
      </c>
      <c r="AI50" s="82">
        <v>19025679499</v>
      </c>
      <c r="AJ50" s="599"/>
      <c r="AK50" s="286"/>
      <c r="AL50" s="7">
        <v>824326903</v>
      </c>
    </row>
    <row r="51" spans="1:38" s="97" customFormat="1" ht="17" customHeight="1">
      <c r="A51" s="64">
        <v>18</v>
      </c>
      <c r="B51" s="29" t="s">
        <v>282</v>
      </c>
      <c r="C51" s="1" t="s">
        <v>128</v>
      </c>
      <c r="D51" s="1" t="s">
        <v>297</v>
      </c>
      <c r="E51" s="1" t="s">
        <v>173</v>
      </c>
      <c r="F51" s="1"/>
      <c r="G51" s="1" t="s">
        <v>918</v>
      </c>
      <c r="H51" s="1" t="s">
        <v>919</v>
      </c>
      <c r="I51" s="2" t="s">
        <v>920</v>
      </c>
      <c r="J51" s="1">
        <v>1</v>
      </c>
      <c r="K51" s="1"/>
      <c r="L51" s="1">
        <v>1</v>
      </c>
      <c r="M51" s="1"/>
      <c r="N51" s="1"/>
      <c r="O51" s="1" t="s">
        <v>103</v>
      </c>
      <c r="P51" s="20">
        <v>44507</v>
      </c>
      <c r="Q51" s="4" t="str">
        <f t="shared" ca="1" si="4"/>
        <v>0 Tahun 8 Bulan29 Hari</v>
      </c>
      <c r="R51" s="1" t="s">
        <v>52</v>
      </c>
      <c r="S51" s="1"/>
      <c r="T51" s="1" t="s">
        <v>49</v>
      </c>
      <c r="U51" s="1" t="s">
        <v>66</v>
      </c>
      <c r="V51" s="1" t="s">
        <v>182</v>
      </c>
      <c r="W51" s="1" t="s">
        <v>51</v>
      </c>
      <c r="X51" s="2" t="s">
        <v>213</v>
      </c>
      <c r="Y51" s="71">
        <v>29812</v>
      </c>
      <c r="Z51" s="4" t="s">
        <v>4689</v>
      </c>
      <c r="AA51" s="1"/>
      <c r="AB51" s="1"/>
      <c r="AC51" s="65" t="s">
        <v>4644</v>
      </c>
      <c r="AD51" s="1" t="s">
        <v>2904</v>
      </c>
      <c r="AE51" s="1"/>
      <c r="AF51" s="1"/>
      <c r="AG51" s="1" t="s">
        <v>74</v>
      </c>
      <c r="AH51" s="1"/>
      <c r="AI51" s="1">
        <v>20041022672</v>
      </c>
      <c r="AJ51" s="598"/>
      <c r="AK51" s="286"/>
      <c r="AL51" s="1">
        <v>861098347</v>
      </c>
    </row>
    <row r="52" spans="1:38" s="97" customFormat="1" ht="17" customHeight="1">
      <c r="A52" s="64">
        <v>19</v>
      </c>
      <c r="B52" s="29" t="s">
        <v>282</v>
      </c>
      <c r="C52" s="1" t="s">
        <v>128</v>
      </c>
      <c r="D52" s="1" t="s">
        <v>297</v>
      </c>
      <c r="E52" s="1" t="s">
        <v>173</v>
      </c>
      <c r="F52" s="1"/>
      <c r="G52" s="1" t="s">
        <v>5175</v>
      </c>
      <c r="H52" s="5" t="s">
        <v>5073</v>
      </c>
      <c r="I52" s="2" t="s">
        <v>5074</v>
      </c>
      <c r="J52" s="1">
        <v>1</v>
      </c>
      <c r="K52" s="1"/>
      <c r="L52" s="1">
        <v>1</v>
      </c>
      <c r="M52" s="1"/>
      <c r="N52" s="1"/>
      <c r="O52" s="1" t="s">
        <v>103</v>
      </c>
      <c r="P52" s="20">
        <v>44536</v>
      </c>
      <c r="Q52" s="4" t="str">
        <f t="shared" ca="1" si="4"/>
        <v>0 Tahun 7 Bulan30 Hari</v>
      </c>
      <c r="R52" s="1" t="s">
        <v>78</v>
      </c>
      <c r="S52" s="1"/>
      <c r="T52" s="1" t="s">
        <v>63</v>
      </c>
      <c r="U52" s="1" t="s">
        <v>68</v>
      </c>
      <c r="V52" s="1" t="s">
        <v>84</v>
      </c>
      <c r="W52" s="1" t="s">
        <v>76</v>
      </c>
      <c r="X52" s="2" t="s">
        <v>84</v>
      </c>
      <c r="Y52" s="71">
        <v>34536</v>
      </c>
      <c r="Z52" s="4"/>
      <c r="AA52" s="1"/>
      <c r="AB52" s="1"/>
      <c r="AC52" s="1" t="s">
        <v>4644</v>
      </c>
      <c r="AD52" s="1" t="s">
        <v>5069</v>
      </c>
      <c r="AE52" s="1"/>
      <c r="AF52" s="1" t="s">
        <v>57</v>
      </c>
      <c r="AG52" s="1" t="s">
        <v>74</v>
      </c>
      <c r="AH52" s="1"/>
      <c r="AI52" s="1"/>
      <c r="AJ52" s="1"/>
      <c r="AK52" s="286"/>
      <c r="AL52" s="1"/>
    </row>
    <row r="53" spans="1:38" s="97" customFormat="1" ht="17" customHeight="1">
      <c r="A53" s="64">
        <v>20</v>
      </c>
      <c r="B53" s="29" t="s">
        <v>282</v>
      </c>
      <c r="C53" s="1" t="s">
        <v>128</v>
      </c>
      <c r="D53" s="7" t="s">
        <v>297</v>
      </c>
      <c r="E53" s="1" t="s">
        <v>173</v>
      </c>
      <c r="F53" s="1"/>
      <c r="G53" s="1"/>
      <c r="H53" s="76" t="s">
        <v>6143</v>
      </c>
      <c r="I53" s="2" t="s">
        <v>6144</v>
      </c>
      <c r="J53" s="1">
        <v>1</v>
      </c>
      <c r="K53" s="1"/>
      <c r="L53" s="1">
        <v>1</v>
      </c>
      <c r="M53" s="1"/>
      <c r="N53" s="21"/>
      <c r="O53" s="21" t="s">
        <v>103</v>
      </c>
      <c r="P53" s="20">
        <v>44571</v>
      </c>
      <c r="Q53" s="4"/>
      <c r="R53" s="5" t="s">
        <v>52</v>
      </c>
      <c r="S53" s="1"/>
      <c r="T53" s="1" t="s">
        <v>63</v>
      </c>
      <c r="U53" s="1" t="s">
        <v>68</v>
      </c>
      <c r="V53" s="1" t="s">
        <v>201</v>
      </c>
      <c r="W53" s="1" t="s">
        <v>51</v>
      </c>
      <c r="X53" s="275" t="s">
        <v>6145</v>
      </c>
      <c r="Y53" s="71">
        <v>33591</v>
      </c>
      <c r="Z53" s="309"/>
      <c r="AA53" s="5"/>
      <c r="AB53" s="1"/>
      <c r="AC53" s="1" t="s">
        <v>6083</v>
      </c>
      <c r="AD53" s="1" t="s">
        <v>6146</v>
      </c>
      <c r="AE53" s="1"/>
      <c r="AF53" s="1"/>
      <c r="AG53" s="1" t="s">
        <v>74</v>
      </c>
      <c r="AH53" s="1"/>
      <c r="AI53" s="1"/>
      <c r="AJ53" s="1"/>
      <c r="AK53" s="286"/>
      <c r="AL53" s="1"/>
    </row>
    <row r="54" spans="1:38" s="97" customFormat="1" ht="17" customHeight="1">
      <c r="A54" s="64">
        <v>21</v>
      </c>
      <c r="B54" s="29" t="s">
        <v>282</v>
      </c>
      <c r="C54" s="1" t="s">
        <v>128</v>
      </c>
      <c r="D54" s="1" t="s">
        <v>297</v>
      </c>
      <c r="E54" s="1" t="s">
        <v>173</v>
      </c>
      <c r="F54" s="1"/>
      <c r="G54" s="1" t="s">
        <v>5183</v>
      </c>
      <c r="H54" s="5" t="s">
        <v>5097</v>
      </c>
      <c r="I54" s="700" t="s">
        <v>5098</v>
      </c>
      <c r="J54" s="1">
        <v>1</v>
      </c>
      <c r="K54" s="1"/>
      <c r="L54" s="1">
        <v>1</v>
      </c>
      <c r="M54" s="1"/>
      <c r="N54" s="1"/>
      <c r="O54" s="1" t="s">
        <v>103</v>
      </c>
      <c r="P54" s="20">
        <v>44536</v>
      </c>
      <c r="Q54" s="4" t="str">
        <f ca="1">DATEDIF(P54,NOW(),"Y")&amp;" Tahun "&amp;DATEDIF(P54,NOW(),"YM")&amp;" Bulan"&amp;DATEDIF(P54,NOW(),"MD")&amp;" Hari"</f>
        <v>0 Tahun 7 Bulan30 Hari</v>
      </c>
      <c r="R54" s="1" t="s">
        <v>81</v>
      </c>
      <c r="S54" s="1"/>
      <c r="T54" s="1" t="s">
        <v>49</v>
      </c>
      <c r="U54" s="1" t="s">
        <v>66</v>
      </c>
      <c r="V54" s="1" t="s">
        <v>67</v>
      </c>
      <c r="W54" s="1" t="s">
        <v>56</v>
      </c>
      <c r="X54" s="2" t="s">
        <v>2534</v>
      </c>
      <c r="Y54" s="71">
        <v>35087</v>
      </c>
      <c r="Z54" s="4"/>
      <c r="AA54" s="5"/>
      <c r="AB54" s="1"/>
      <c r="AC54" s="1" t="s">
        <v>4644</v>
      </c>
      <c r="AD54" s="1" t="s">
        <v>5096</v>
      </c>
      <c r="AE54" s="1"/>
      <c r="AF54" s="1"/>
      <c r="AG54" s="1"/>
      <c r="AH54" s="1" t="s">
        <v>66</v>
      </c>
      <c r="AI54" s="1"/>
      <c r="AJ54" s="1"/>
      <c r="AK54" s="286"/>
      <c r="AL54" s="1"/>
    </row>
    <row r="55" spans="1:38" s="97" customFormat="1" ht="17" customHeight="1">
      <c r="A55" s="64">
        <v>22</v>
      </c>
      <c r="B55" s="29" t="s">
        <v>282</v>
      </c>
      <c r="C55" s="1" t="s">
        <v>128</v>
      </c>
      <c r="D55" s="7" t="s">
        <v>297</v>
      </c>
      <c r="E55" s="1" t="s">
        <v>173</v>
      </c>
      <c r="F55" s="1"/>
      <c r="G55" s="1"/>
      <c r="H55" s="76" t="s">
        <v>6113</v>
      </c>
      <c r="I55" s="2" t="s">
        <v>6114</v>
      </c>
      <c r="J55" s="1">
        <v>1</v>
      </c>
      <c r="K55" s="1"/>
      <c r="L55" s="1">
        <v>1</v>
      </c>
      <c r="M55" s="1"/>
      <c r="N55" s="21"/>
      <c r="O55" s="21" t="s">
        <v>103</v>
      </c>
      <c r="P55" s="20">
        <v>44571</v>
      </c>
      <c r="Q55" s="4"/>
      <c r="R55" s="5" t="s">
        <v>54</v>
      </c>
      <c r="S55" s="1"/>
      <c r="T55" s="1" t="s">
        <v>63</v>
      </c>
      <c r="U55" s="1" t="s">
        <v>68</v>
      </c>
      <c r="V55" s="1" t="s">
        <v>84</v>
      </c>
      <c r="W55" s="1" t="s">
        <v>76</v>
      </c>
      <c r="X55" s="275" t="s">
        <v>315</v>
      </c>
      <c r="Y55" s="71">
        <v>35624</v>
      </c>
      <c r="Z55" s="309"/>
      <c r="AA55" s="5"/>
      <c r="AB55" s="1"/>
      <c r="AC55" s="1" t="s">
        <v>6083</v>
      </c>
      <c r="AD55" s="1" t="s">
        <v>6115</v>
      </c>
      <c r="AE55" s="1"/>
      <c r="AF55" s="1"/>
      <c r="AG55" s="1"/>
      <c r="AH55" s="1" t="s">
        <v>68</v>
      </c>
      <c r="AI55" s="1"/>
      <c r="AJ55" s="1"/>
      <c r="AK55" s="286"/>
      <c r="AL55" s="1"/>
    </row>
    <row r="56" spans="1:38" s="97" customFormat="1" ht="17" customHeight="1">
      <c r="A56" s="64">
        <v>23</v>
      </c>
      <c r="B56" s="29" t="s">
        <v>282</v>
      </c>
      <c r="C56" s="1" t="s">
        <v>128</v>
      </c>
      <c r="D56" s="47" t="s">
        <v>297</v>
      </c>
      <c r="E56" s="47" t="s">
        <v>173</v>
      </c>
      <c r="F56" s="1" t="s">
        <v>4856</v>
      </c>
      <c r="G56" s="7" t="s">
        <v>3321</v>
      </c>
      <c r="H56" s="580" t="s">
        <v>302</v>
      </c>
      <c r="I56" s="699" t="s">
        <v>303</v>
      </c>
      <c r="J56" s="47">
        <v>1</v>
      </c>
      <c r="K56" s="47"/>
      <c r="L56" s="47">
        <v>1</v>
      </c>
      <c r="M56" s="47"/>
      <c r="N56" s="47"/>
      <c r="O56" s="1" t="s">
        <v>103</v>
      </c>
      <c r="P56" s="571">
        <v>44319</v>
      </c>
      <c r="Q56" s="4" t="str">
        <f ca="1">DATEDIF(P56,NOW(),"Y")&amp;" Tahun "&amp;DATEDIF(P56,NOW(),"YM")&amp;" Bulan"&amp;DATEDIF(P56,NOW(),"MD")&amp;" Hari"</f>
        <v>1 Tahun 3 Bulan2 Hari</v>
      </c>
      <c r="R56" s="1" t="s">
        <v>52</v>
      </c>
      <c r="S56" s="66"/>
      <c r="T56" s="1" t="s">
        <v>63</v>
      </c>
      <c r="U56" s="1" t="s">
        <v>68</v>
      </c>
      <c r="V56" s="1" t="s">
        <v>68</v>
      </c>
      <c r="W56" s="66" t="s">
        <v>71</v>
      </c>
      <c r="X56" s="581" t="s">
        <v>201</v>
      </c>
      <c r="Y56" s="582">
        <v>35438</v>
      </c>
      <c r="Z56" s="4" t="str">
        <f ca="1">DATEDIF(Y56,NOW(),"Y")&amp;" Tahun "&amp;DATEDIF(Y56,NOW(),"YM")&amp;" Bulan"</f>
        <v>25 Tahun 6 Bulan</v>
      </c>
      <c r="AA56" s="1"/>
      <c r="AB56" s="1"/>
      <c r="AC56" s="65" t="s">
        <v>4644</v>
      </c>
      <c r="AD56" s="65" t="s">
        <v>304</v>
      </c>
      <c r="AE56" s="1"/>
      <c r="AF56" s="65" t="s">
        <v>57</v>
      </c>
      <c r="AG56" s="65" t="s">
        <v>146</v>
      </c>
      <c r="AH56" s="65" t="s">
        <v>146</v>
      </c>
      <c r="AI56" s="82">
        <v>19041100793</v>
      </c>
      <c r="AJ56" s="83"/>
      <c r="AK56" s="286"/>
      <c r="AL56" s="7">
        <v>812230782</v>
      </c>
    </row>
    <row r="57" spans="1:38" s="97" customFormat="1" ht="17" customHeight="1">
      <c r="A57" s="64">
        <v>25</v>
      </c>
      <c r="B57" s="29" t="s">
        <v>282</v>
      </c>
      <c r="C57" s="1" t="s">
        <v>128</v>
      </c>
      <c r="D57" s="47" t="s">
        <v>297</v>
      </c>
      <c r="E57" s="47" t="s">
        <v>173</v>
      </c>
      <c r="F57" s="1" t="s">
        <v>361</v>
      </c>
      <c r="G57" s="7" t="s">
        <v>3331</v>
      </c>
      <c r="H57" s="5" t="s">
        <v>362</v>
      </c>
      <c r="I57" s="699" t="s">
        <v>363</v>
      </c>
      <c r="J57" s="47">
        <v>1</v>
      </c>
      <c r="K57" s="47"/>
      <c r="L57" s="47">
        <v>1</v>
      </c>
      <c r="M57" s="47"/>
      <c r="N57" s="47"/>
      <c r="O57" s="1" t="s">
        <v>103</v>
      </c>
      <c r="P57" s="571">
        <v>44319</v>
      </c>
      <c r="Q57" s="4" t="str">
        <f ca="1">DATEDIF(P57,NOW(),"Y")&amp;" Tahun "&amp;DATEDIF(P57,NOW(),"YM")&amp;" Bulan"&amp;DATEDIF(P57,NOW(),"MD")&amp;" Hari"</f>
        <v>1 Tahun 3 Bulan2 Hari</v>
      </c>
      <c r="R57" s="1" t="s">
        <v>52</v>
      </c>
      <c r="S57" s="66"/>
      <c r="T57" s="1" t="s">
        <v>63</v>
      </c>
      <c r="U57" s="1" t="s">
        <v>68</v>
      </c>
      <c r="V57" s="1" t="s">
        <v>68</v>
      </c>
      <c r="W57" s="66" t="s">
        <v>51</v>
      </c>
      <c r="X57" s="581" t="s">
        <v>364</v>
      </c>
      <c r="Y57" s="582">
        <v>27030</v>
      </c>
      <c r="Z57" s="4" t="str">
        <f ca="1">DATEDIF(Y57,NOW(),"Y")&amp;" Tahun "&amp;DATEDIF(Y57,NOW(),"YM")&amp;" Bulan"</f>
        <v>48 Tahun 7 Bulan</v>
      </c>
      <c r="AA57" s="1"/>
      <c r="AB57" s="1"/>
      <c r="AC57" s="65" t="s">
        <v>4644</v>
      </c>
      <c r="AD57" s="65" t="s">
        <v>2899</v>
      </c>
      <c r="AE57" s="1"/>
      <c r="AF57" s="65" t="s">
        <v>53</v>
      </c>
      <c r="AG57" s="65" t="s">
        <v>146</v>
      </c>
      <c r="AH57" s="65" t="s">
        <v>146</v>
      </c>
      <c r="AI57" s="82"/>
      <c r="AJ57" s="584"/>
      <c r="AK57" s="286">
        <v>936721232956000</v>
      </c>
      <c r="AL57" s="7">
        <v>839949896</v>
      </c>
    </row>
    <row r="58" spans="1:38" s="97" customFormat="1" ht="17" customHeight="1">
      <c r="A58" s="64">
        <v>26</v>
      </c>
      <c r="B58" s="29" t="s">
        <v>282</v>
      </c>
      <c r="C58" s="1" t="s">
        <v>128</v>
      </c>
      <c r="D58" s="1" t="s">
        <v>297</v>
      </c>
      <c r="E58" s="1" t="s">
        <v>173</v>
      </c>
      <c r="F58" s="1"/>
      <c r="G58" s="1" t="s">
        <v>5173</v>
      </c>
      <c r="H58" s="5" t="s">
        <v>5065</v>
      </c>
      <c r="I58" s="2" t="s">
        <v>5066</v>
      </c>
      <c r="J58" s="1">
        <v>1</v>
      </c>
      <c r="K58" s="1"/>
      <c r="L58" s="1">
        <v>1</v>
      </c>
      <c r="M58" s="1"/>
      <c r="N58" s="1"/>
      <c r="O58" s="1" t="s">
        <v>103</v>
      </c>
      <c r="P58" s="20">
        <v>44536</v>
      </c>
      <c r="Q58" s="4" t="str">
        <f ca="1">DATEDIF(P58,NOW(),"Y")&amp;" Tahun "&amp;DATEDIF(P58,NOW(),"YM")&amp;" Bulan"&amp;DATEDIF(P58,NOW(),"MD")&amp;" Hari"</f>
        <v>0 Tahun 7 Bulan30 Hari</v>
      </c>
      <c r="R58" s="1" t="s">
        <v>81</v>
      </c>
      <c r="S58" s="1"/>
      <c r="T58" s="1" t="s">
        <v>73</v>
      </c>
      <c r="U58" s="1" t="s">
        <v>68</v>
      </c>
      <c r="V58" s="1" t="s">
        <v>140</v>
      </c>
      <c r="W58" s="1" t="s">
        <v>71</v>
      </c>
      <c r="X58" s="2" t="s">
        <v>5067</v>
      </c>
      <c r="Y58" s="71">
        <v>25127</v>
      </c>
      <c r="Z58" s="4"/>
      <c r="AA58" s="1"/>
      <c r="AB58" s="1"/>
      <c r="AC58" s="1" t="s">
        <v>4644</v>
      </c>
      <c r="AD58" s="1" t="s">
        <v>5068</v>
      </c>
      <c r="AE58" s="1"/>
      <c r="AF58" s="1"/>
      <c r="AG58" s="1"/>
      <c r="AH58" s="1" t="s">
        <v>68</v>
      </c>
      <c r="AI58" s="1"/>
      <c r="AJ58" s="1"/>
      <c r="AK58" s="286"/>
      <c r="AL58" s="1"/>
    </row>
    <row r="59" spans="1:38" s="97" customFormat="1" ht="17" customHeight="1">
      <c r="A59" s="64">
        <v>27</v>
      </c>
      <c r="B59" s="29" t="s">
        <v>282</v>
      </c>
      <c r="C59" s="1" t="s">
        <v>128</v>
      </c>
      <c r="D59" s="1" t="s">
        <v>297</v>
      </c>
      <c r="E59" s="1" t="s">
        <v>173</v>
      </c>
      <c r="F59" s="1" t="s">
        <v>940</v>
      </c>
      <c r="G59" s="1" t="s">
        <v>941</v>
      </c>
      <c r="H59" s="5" t="s">
        <v>3906</v>
      </c>
      <c r="I59" s="2" t="s">
        <v>942</v>
      </c>
      <c r="J59" s="1">
        <v>1</v>
      </c>
      <c r="K59" s="1"/>
      <c r="L59" s="1">
        <v>1</v>
      </c>
      <c r="M59" s="1"/>
      <c r="N59" s="1"/>
      <c r="O59" s="1" t="s">
        <v>103</v>
      </c>
      <c r="P59" s="20">
        <v>44044</v>
      </c>
      <c r="Q59" s="4" t="str">
        <f ca="1">DATEDIF(P59,NOW(),"Y")&amp;" Tahun "&amp;DATEDIF(P59,NOW(),"YM")&amp;" Bulan"&amp;DATEDIF(P59,NOW(),"MD")&amp;" Hari"</f>
        <v>2 Tahun 0 Bulan4 Hari</v>
      </c>
      <c r="R59" s="1" t="s">
        <v>78</v>
      </c>
      <c r="S59" s="1"/>
      <c r="T59" s="1" t="s">
        <v>63</v>
      </c>
      <c r="U59" s="1" t="s">
        <v>68</v>
      </c>
      <c r="V59" s="1" t="s">
        <v>84</v>
      </c>
      <c r="W59" s="1" t="s">
        <v>88</v>
      </c>
      <c r="X59" s="2" t="s">
        <v>2503</v>
      </c>
      <c r="Y59" s="71">
        <v>34003</v>
      </c>
      <c r="Z59" s="4" t="str">
        <f ca="1">DATEDIF(Y59,NOW(),"Y")&amp;" Tahun "&amp;DATEDIF(Y59,NOW(),"YM")&amp;" Bulan"</f>
        <v>29 Tahun 6 Bulan</v>
      </c>
      <c r="AA59" s="1"/>
      <c r="AB59" s="1"/>
      <c r="AC59" s="65" t="s">
        <v>4644</v>
      </c>
      <c r="AD59" s="1" t="s">
        <v>2911</v>
      </c>
      <c r="AE59" s="1"/>
      <c r="AF59" s="1"/>
      <c r="AG59" s="1"/>
      <c r="AH59" s="1" t="s">
        <v>68</v>
      </c>
      <c r="AI59" s="1"/>
      <c r="AJ59" s="1"/>
      <c r="AK59" s="286"/>
      <c r="AL59" s="1"/>
    </row>
    <row r="60" spans="1:38" s="97" customFormat="1" ht="17" customHeight="1">
      <c r="A60" s="64">
        <v>28</v>
      </c>
      <c r="B60" s="29" t="s">
        <v>282</v>
      </c>
      <c r="C60" s="1" t="s">
        <v>128</v>
      </c>
      <c r="D60" s="1" t="s">
        <v>297</v>
      </c>
      <c r="E60" s="1" t="s">
        <v>173</v>
      </c>
      <c r="F60" s="1"/>
      <c r="G60" s="1" t="s">
        <v>5182</v>
      </c>
      <c r="H60" s="5" t="s">
        <v>5094</v>
      </c>
      <c r="I60" s="700" t="s">
        <v>5095</v>
      </c>
      <c r="J60" s="1">
        <v>1</v>
      </c>
      <c r="K60" s="1"/>
      <c r="L60" s="1">
        <v>1</v>
      </c>
      <c r="M60" s="1"/>
      <c r="N60" s="1"/>
      <c r="O60" s="1" t="s">
        <v>103</v>
      </c>
      <c r="P60" s="20">
        <v>44536</v>
      </c>
      <c r="Q60" s="4" t="str">
        <f ca="1">DATEDIF(P60,NOW(),"Y")&amp;" Tahun "&amp;DATEDIF(P60,NOW(),"YM")&amp;" Bulan"&amp;DATEDIF(P60,NOW(),"MD")&amp;" Hari"</f>
        <v>0 Tahun 7 Bulan30 Hari</v>
      </c>
      <c r="R60" s="1" t="s">
        <v>78</v>
      </c>
      <c r="S60" s="1"/>
      <c r="T60" s="1" t="s">
        <v>49</v>
      </c>
      <c r="U60" s="1" t="s">
        <v>66</v>
      </c>
      <c r="V60" s="1" t="s">
        <v>67</v>
      </c>
      <c r="W60" s="1" t="s">
        <v>88</v>
      </c>
      <c r="X60" s="2" t="s">
        <v>2534</v>
      </c>
      <c r="Y60" s="71">
        <v>27312</v>
      </c>
      <c r="Z60" s="4"/>
      <c r="AA60" s="5"/>
      <c r="AB60" s="1"/>
      <c r="AC60" s="1" t="s">
        <v>4644</v>
      </c>
      <c r="AD60" s="1" t="s">
        <v>5096</v>
      </c>
      <c r="AE60" s="1"/>
      <c r="AF60" s="1"/>
      <c r="AG60" s="1"/>
      <c r="AH60" s="1" t="s">
        <v>66</v>
      </c>
      <c r="AI60" s="1"/>
      <c r="AJ60" s="1"/>
      <c r="AK60" s="286"/>
      <c r="AL60" s="1"/>
    </row>
    <row r="61" spans="1:38" s="97" customFormat="1" ht="17" customHeight="1">
      <c r="A61" s="64">
        <v>30</v>
      </c>
      <c r="B61" s="29" t="s">
        <v>282</v>
      </c>
      <c r="C61" s="1" t="s">
        <v>128</v>
      </c>
      <c r="D61" s="1" t="s">
        <v>297</v>
      </c>
      <c r="E61" s="1" t="s">
        <v>173</v>
      </c>
      <c r="F61" s="1"/>
      <c r="G61" s="1" t="s">
        <v>5176</v>
      </c>
      <c r="H61" s="5" t="s">
        <v>5075</v>
      </c>
      <c r="I61" s="2" t="s">
        <v>5076</v>
      </c>
      <c r="J61" s="1">
        <v>1</v>
      </c>
      <c r="K61" s="1"/>
      <c r="L61" s="1">
        <v>1</v>
      </c>
      <c r="M61" s="1"/>
      <c r="N61" s="1"/>
      <c r="O61" s="1" t="s">
        <v>103</v>
      </c>
      <c r="P61" s="20">
        <v>44536</v>
      </c>
      <c r="Q61" s="4" t="str">
        <f t="shared" ref="Q61:Q67" ca="1" si="5">DATEDIF(P61,NOW(),"Y")&amp;" Tahun "&amp;DATEDIF(P61,NOW(),"YM")&amp;" Bulan"&amp;DATEDIF(P61,NOW(),"MD")&amp;" Hari"</f>
        <v>0 Tahun 7 Bulan30 Hari</v>
      </c>
      <c r="R61" s="1" t="s">
        <v>78</v>
      </c>
      <c r="S61" s="1"/>
      <c r="T61" s="1" t="s">
        <v>63</v>
      </c>
      <c r="U61" s="1" t="s">
        <v>68</v>
      </c>
      <c r="V61" s="1" t="s">
        <v>84</v>
      </c>
      <c r="W61" s="1" t="s">
        <v>51</v>
      </c>
      <c r="X61" s="2" t="s">
        <v>5077</v>
      </c>
      <c r="Y61" s="71">
        <v>27568</v>
      </c>
      <c r="Z61" s="4"/>
      <c r="AA61" s="1"/>
      <c r="AB61" s="1"/>
      <c r="AC61" s="1" t="s">
        <v>4644</v>
      </c>
      <c r="AD61" s="1" t="s">
        <v>5078</v>
      </c>
      <c r="AE61" s="1"/>
      <c r="AF61" s="1"/>
      <c r="AG61" s="1"/>
      <c r="AH61" s="1" t="s">
        <v>68</v>
      </c>
      <c r="AI61" s="1"/>
      <c r="AJ61" s="1"/>
      <c r="AK61" s="286"/>
      <c r="AL61" s="1"/>
    </row>
    <row r="62" spans="1:38" s="600" customFormat="1" ht="17" customHeight="1">
      <c r="A62" s="64">
        <v>31</v>
      </c>
      <c r="B62" s="29" t="s">
        <v>282</v>
      </c>
      <c r="C62" s="1" t="s">
        <v>128</v>
      </c>
      <c r="D62" s="47" t="s">
        <v>297</v>
      </c>
      <c r="E62" s="47" t="s">
        <v>173</v>
      </c>
      <c r="F62" s="1" t="s">
        <v>378</v>
      </c>
      <c r="G62" s="7" t="s">
        <v>3334</v>
      </c>
      <c r="H62" s="580" t="s">
        <v>379</v>
      </c>
      <c r="I62" s="699" t="s">
        <v>380</v>
      </c>
      <c r="J62" s="47">
        <v>1</v>
      </c>
      <c r="K62" s="47"/>
      <c r="L62" s="47">
        <v>1</v>
      </c>
      <c r="M62" s="47"/>
      <c r="N62" s="47"/>
      <c r="O62" s="1" t="s">
        <v>103</v>
      </c>
      <c r="P62" s="571">
        <v>44319</v>
      </c>
      <c r="Q62" s="4" t="str">
        <f t="shared" ca="1" si="5"/>
        <v>1 Tahun 3 Bulan2 Hari</v>
      </c>
      <c r="R62" s="1" t="s">
        <v>52</v>
      </c>
      <c r="S62" s="66"/>
      <c r="T62" s="1" t="s">
        <v>73</v>
      </c>
      <c r="U62" s="1" t="s">
        <v>68</v>
      </c>
      <c r="V62" s="1" t="s">
        <v>68</v>
      </c>
      <c r="W62" s="1" t="s">
        <v>76</v>
      </c>
      <c r="X62" s="581" t="s">
        <v>381</v>
      </c>
      <c r="Y62" s="582">
        <v>36378</v>
      </c>
      <c r="Z62" s="4" t="str">
        <f ca="1">DATEDIF(Y62,NOW(),"Y")&amp;" Tahun "&amp;DATEDIF(Y62,NOW(),"YM")&amp;" Bulan"</f>
        <v>22 Tahun 11 Bulan</v>
      </c>
      <c r="AA62" s="1"/>
      <c r="AB62" s="1"/>
      <c r="AC62" s="65" t="s">
        <v>4644</v>
      </c>
      <c r="AD62" s="65" t="s">
        <v>382</v>
      </c>
      <c r="AE62" s="1"/>
      <c r="AF62" s="65" t="s">
        <v>146</v>
      </c>
      <c r="AG62" s="65" t="s">
        <v>146</v>
      </c>
      <c r="AH62" s="65" t="s">
        <v>68</v>
      </c>
      <c r="AI62" s="82">
        <v>19025679036</v>
      </c>
      <c r="AJ62" s="83"/>
      <c r="AK62" s="286"/>
      <c r="AL62" s="7">
        <v>824326845</v>
      </c>
    </row>
    <row r="63" spans="1:38" s="600" customFormat="1" ht="17" customHeight="1">
      <c r="A63" s="64">
        <v>33</v>
      </c>
      <c r="B63" s="29" t="s">
        <v>282</v>
      </c>
      <c r="C63" s="1" t="s">
        <v>128</v>
      </c>
      <c r="D63" s="601" t="s">
        <v>297</v>
      </c>
      <c r="E63" s="601" t="s">
        <v>173</v>
      </c>
      <c r="F63" s="72" t="s">
        <v>4858</v>
      </c>
      <c r="G63" s="187" t="s">
        <v>3323</v>
      </c>
      <c r="H63" s="602" t="s">
        <v>311</v>
      </c>
      <c r="I63" s="701" t="s">
        <v>312</v>
      </c>
      <c r="J63" s="601">
        <v>1</v>
      </c>
      <c r="K63" s="601"/>
      <c r="L63" s="601">
        <v>1</v>
      </c>
      <c r="M63" s="601"/>
      <c r="N63" s="601"/>
      <c r="O63" s="1" t="s">
        <v>103</v>
      </c>
      <c r="P63" s="603">
        <v>44319</v>
      </c>
      <c r="Q63" s="4" t="str">
        <f t="shared" ca="1" si="5"/>
        <v>1 Tahun 3 Bulan2 Hari</v>
      </c>
      <c r="R63" s="1" t="s">
        <v>52</v>
      </c>
      <c r="S63" s="604"/>
      <c r="T63" s="1" t="s">
        <v>73</v>
      </c>
      <c r="U63" s="1" t="s">
        <v>68</v>
      </c>
      <c r="V63" s="72" t="s">
        <v>180</v>
      </c>
      <c r="W63" s="72" t="s">
        <v>76</v>
      </c>
      <c r="X63" s="605" t="s">
        <v>229</v>
      </c>
      <c r="Y63" s="606">
        <v>30159</v>
      </c>
      <c r="Z63" s="4" t="str">
        <f ca="1">DATEDIF(Y63,NOW(),"Y")&amp;" Tahun "&amp;DATEDIF(Y63,NOW(),"YM")&amp;" Bulan"</f>
        <v>40 Tahun 0 Bulan</v>
      </c>
      <c r="AA63" s="72"/>
      <c r="AB63" s="72"/>
      <c r="AC63" s="65" t="s">
        <v>4644</v>
      </c>
      <c r="AD63" s="607" t="s">
        <v>304</v>
      </c>
      <c r="AE63" s="72"/>
      <c r="AF63" s="607" t="s">
        <v>57</v>
      </c>
      <c r="AG63" s="607" t="s">
        <v>146</v>
      </c>
      <c r="AH63" s="607" t="s">
        <v>146</v>
      </c>
      <c r="AI63" s="608">
        <v>19025679184</v>
      </c>
      <c r="AJ63" s="609"/>
      <c r="AK63" s="307"/>
      <c r="AL63" s="7">
        <v>841293498</v>
      </c>
    </row>
    <row r="64" spans="1:38" s="600" customFormat="1" ht="17" customHeight="1">
      <c r="A64" s="64">
        <v>34</v>
      </c>
      <c r="B64" s="29" t="s">
        <v>282</v>
      </c>
      <c r="C64" s="1" t="s">
        <v>128</v>
      </c>
      <c r="D64" s="72" t="s">
        <v>297</v>
      </c>
      <c r="E64" s="610" t="s">
        <v>173</v>
      </c>
      <c r="F64" s="610" t="s">
        <v>3287</v>
      </c>
      <c r="G64" s="72" t="s">
        <v>3289</v>
      </c>
      <c r="H64" s="72" t="s">
        <v>3288</v>
      </c>
      <c r="I64" s="611" t="s">
        <v>3290</v>
      </c>
      <c r="J64" s="610">
        <v>1</v>
      </c>
      <c r="K64" s="610"/>
      <c r="L64" s="610">
        <v>1</v>
      </c>
      <c r="M64" s="610"/>
      <c r="N64" s="610"/>
      <c r="O64" s="1" t="s">
        <v>103</v>
      </c>
      <c r="P64" s="303">
        <v>44287</v>
      </c>
      <c r="Q64" s="4" t="str">
        <f t="shared" ca="1" si="5"/>
        <v>1 Tahun 4 Bulan4 Hari</v>
      </c>
      <c r="R64" s="1" t="s">
        <v>52</v>
      </c>
      <c r="S64" s="72" t="s">
        <v>146</v>
      </c>
      <c r="T64" s="1" t="s">
        <v>73</v>
      </c>
      <c r="U64" s="1" t="s">
        <v>74</v>
      </c>
      <c r="V64" s="72" t="s">
        <v>75</v>
      </c>
      <c r="W64" s="72" t="s">
        <v>51</v>
      </c>
      <c r="X64" s="611" t="s">
        <v>57</v>
      </c>
      <c r="Y64" s="305">
        <v>32426</v>
      </c>
      <c r="Z64" s="4" t="str">
        <f ca="1">DATEDIF(Y64,NOW(),"Y")&amp;" Tahun "&amp;DATEDIF(Y64,NOW(),"YM")&amp;" Bulan"</f>
        <v>33 Tahun 9 Bulan</v>
      </c>
      <c r="AA64" s="611"/>
      <c r="AB64" s="611"/>
      <c r="AC64" s="65" t="s">
        <v>4644</v>
      </c>
      <c r="AD64" s="610" t="s">
        <v>3291</v>
      </c>
      <c r="AE64" s="610"/>
      <c r="AF64" s="610" t="s">
        <v>146</v>
      </c>
      <c r="AG64" s="610" t="s">
        <v>146</v>
      </c>
      <c r="AH64" s="72" t="s">
        <v>146</v>
      </c>
      <c r="AI64" s="610">
        <v>19015901812</v>
      </c>
      <c r="AJ64" s="612"/>
      <c r="AK64" s="613"/>
      <c r="AL64" s="593">
        <v>735477217</v>
      </c>
    </row>
    <row r="65" spans="1:39" s="600" customFormat="1" ht="17" customHeight="1">
      <c r="A65" s="64">
        <v>35</v>
      </c>
      <c r="B65" s="29" t="s">
        <v>282</v>
      </c>
      <c r="C65" s="1" t="s">
        <v>128</v>
      </c>
      <c r="D65" s="601" t="s">
        <v>297</v>
      </c>
      <c r="E65" s="601" t="s">
        <v>173</v>
      </c>
      <c r="F65" s="72" t="s">
        <v>352</v>
      </c>
      <c r="G65" s="187" t="s">
        <v>3329</v>
      </c>
      <c r="H65" s="602" t="s">
        <v>353</v>
      </c>
      <c r="I65" s="701" t="s">
        <v>354</v>
      </c>
      <c r="J65" s="601">
        <v>1</v>
      </c>
      <c r="K65" s="601"/>
      <c r="L65" s="601">
        <v>1</v>
      </c>
      <c r="M65" s="601"/>
      <c r="N65" s="601"/>
      <c r="O65" s="1" t="s">
        <v>103</v>
      </c>
      <c r="P65" s="603">
        <v>44319</v>
      </c>
      <c r="Q65" s="4" t="str">
        <f t="shared" ca="1" si="5"/>
        <v>1 Tahun 3 Bulan2 Hari</v>
      </c>
      <c r="R65" s="1" t="s">
        <v>52</v>
      </c>
      <c r="S65" s="604"/>
      <c r="T65" s="1" t="s">
        <v>73</v>
      </c>
      <c r="U65" s="1" t="s">
        <v>74</v>
      </c>
      <c r="V65" s="72" t="s">
        <v>96</v>
      </c>
      <c r="W65" s="72" t="s">
        <v>76</v>
      </c>
      <c r="X65" s="605" t="s">
        <v>355</v>
      </c>
      <c r="Y65" s="606">
        <v>31499</v>
      </c>
      <c r="Z65" s="4" t="str">
        <f ca="1">DATEDIF(Y65,NOW(),"Y")&amp;" Tahun "&amp;DATEDIF(Y65,NOW(),"YM")&amp;" Bulan"</f>
        <v>36 Tahun 4 Bulan</v>
      </c>
      <c r="AA65" s="72"/>
      <c r="AB65" s="72"/>
      <c r="AC65" s="65" t="s">
        <v>4644</v>
      </c>
      <c r="AD65" s="607" t="s">
        <v>304</v>
      </c>
      <c r="AE65" s="72" t="s">
        <v>356</v>
      </c>
      <c r="AF65" s="607" t="s">
        <v>146</v>
      </c>
      <c r="AG65" s="607" t="s">
        <v>146</v>
      </c>
      <c r="AH65" s="607" t="s">
        <v>146</v>
      </c>
      <c r="AI65" s="608">
        <v>19025679176</v>
      </c>
      <c r="AJ65" s="599"/>
      <c r="AK65" s="307"/>
      <c r="AL65" s="7">
        <v>841293501</v>
      </c>
    </row>
    <row r="66" spans="1:39" s="600" customFormat="1" ht="17" customHeight="1">
      <c r="A66" s="64">
        <v>36</v>
      </c>
      <c r="B66" s="29" t="s">
        <v>282</v>
      </c>
      <c r="C66" s="1" t="s">
        <v>128</v>
      </c>
      <c r="D66" s="72" t="s">
        <v>297</v>
      </c>
      <c r="E66" s="72" t="s">
        <v>173</v>
      </c>
      <c r="F66" s="72"/>
      <c r="G66" s="72" t="s">
        <v>5179</v>
      </c>
      <c r="H66" s="246" t="s">
        <v>5085</v>
      </c>
      <c r="I66" s="702" t="s">
        <v>5086</v>
      </c>
      <c r="J66" s="72">
        <v>1</v>
      </c>
      <c r="K66" s="72"/>
      <c r="L66" s="1">
        <v>1</v>
      </c>
      <c r="M66" s="1"/>
      <c r="N66" s="1"/>
      <c r="O66" s="1" t="s">
        <v>103</v>
      </c>
      <c r="P66" s="303">
        <v>44536</v>
      </c>
      <c r="Q66" s="4" t="str">
        <f t="shared" ca="1" si="5"/>
        <v>0 Tahun 7 Bulan30 Hari</v>
      </c>
      <c r="R66" s="1" t="s">
        <v>109</v>
      </c>
      <c r="S66" s="72" t="s">
        <v>5087</v>
      </c>
      <c r="T66" s="1" t="s">
        <v>49</v>
      </c>
      <c r="U66" s="1" t="s">
        <v>126</v>
      </c>
      <c r="V66" s="72" t="s">
        <v>166</v>
      </c>
      <c r="W66" s="72" t="s">
        <v>56</v>
      </c>
      <c r="X66" s="75" t="s">
        <v>5088</v>
      </c>
      <c r="Y66" s="305">
        <v>33586</v>
      </c>
      <c r="Z66" s="4"/>
      <c r="AA66" s="72"/>
      <c r="AB66" s="72"/>
      <c r="AC66" s="1" t="s">
        <v>4644</v>
      </c>
      <c r="AD66" s="72" t="s">
        <v>5089</v>
      </c>
      <c r="AE66" s="72"/>
      <c r="AF66" s="72"/>
      <c r="AG66" s="72"/>
      <c r="AH66" s="72" t="s">
        <v>126</v>
      </c>
      <c r="AI66" s="72"/>
      <c r="AJ66" s="598"/>
      <c r="AK66" s="307"/>
      <c r="AL66" s="1"/>
    </row>
    <row r="67" spans="1:39" s="600" customFormat="1" ht="17" customHeight="1">
      <c r="A67" s="64">
        <v>37</v>
      </c>
      <c r="B67" s="29" t="s">
        <v>282</v>
      </c>
      <c r="C67" s="1" t="s">
        <v>128</v>
      </c>
      <c r="D67" s="1" t="s">
        <v>297</v>
      </c>
      <c r="E67" s="1" t="s">
        <v>173</v>
      </c>
      <c r="F67" s="1" t="s">
        <v>922</v>
      </c>
      <c r="G67" s="1" t="s">
        <v>923</v>
      </c>
      <c r="H67" s="1" t="s">
        <v>924</v>
      </c>
      <c r="I67" s="2" t="s">
        <v>925</v>
      </c>
      <c r="J67" s="1">
        <v>1</v>
      </c>
      <c r="K67" s="1"/>
      <c r="L67" s="1">
        <v>1</v>
      </c>
      <c r="M67" s="1"/>
      <c r="N67" s="1"/>
      <c r="O67" s="1" t="s">
        <v>103</v>
      </c>
      <c r="P67" s="20">
        <v>43787</v>
      </c>
      <c r="Q67" s="4" t="str">
        <f t="shared" ca="1" si="5"/>
        <v>2 Tahun 8 Bulan18 Hari</v>
      </c>
      <c r="R67" s="1" t="s">
        <v>78</v>
      </c>
      <c r="S67" s="1"/>
      <c r="T67" s="1" t="s">
        <v>49</v>
      </c>
      <c r="U67" s="1" t="s">
        <v>66</v>
      </c>
      <c r="V67" s="1" t="s">
        <v>191</v>
      </c>
      <c r="W67" s="1" t="s">
        <v>51</v>
      </c>
      <c r="X67" s="2" t="s">
        <v>191</v>
      </c>
      <c r="Y67" s="71">
        <v>30173</v>
      </c>
      <c r="Z67" s="4" t="str">
        <f ca="1">DATEDIF(Y67,NOW(),"Y")&amp;" Tahun "&amp;DATEDIF(Y67,NOW(),"YM")&amp;" Bulan"</f>
        <v>39 Tahun 11 Bulan</v>
      </c>
      <c r="AA67" s="1"/>
      <c r="AB67" s="1"/>
      <c r="AC67" s="65" t="s">
        <v>4644</v>
      </c>
      <c r="AD67" s="1" t="s">
        <v>2906</v>
      </c>
      <c r="AE67" s="1"/>
      <c r="AF67" s="1"/>
      <c r="AG67" s="1"/>
      <c r="AH67" s="1" t="s">
        <v>66</v>
      </c>
      <c r="AI67" s="1">
        <v>20002643748</v>
      </c>
      <c r="AJ67" s="1"/>
      <c r="AK67" s="286"/>
      <c r="AL67" s="1">
        <v>128433203</v>
      </c>
    </row>
    <row r="68" spans="1:39" s="600" customFormat="1" ht="17" customHeight="1">
      <c r="A68" s="64">
        <v>39</v>
      </c>
      <c r="B68" s="29" t="s">
        <v>282</v>
      </c>
      <c r="C68" s="1" t="s">
        <v>128</v>
      </c>
      <c r="D68" s="7" t="s">
        <v>297</v>
      </c>
      <c r="E68" s="1" t="s">
        <v>173</v>
      </c>
      <c r="F68" s="1"/>
      <c r="G68" s="1"/>
      <c r="H68" s="76" t="s">
        <v>6127</v>
      </c>
      <c r="I68" s="2" t="s">
        <v>1053</v>
      </c>
      <c r="J68" s="1">
        <v>1</v>
      </c>
      <c r="K68" s="1"/>
      <c r="L68" s="1">
        <v>1</v>
      </c>
      <c r="M68" s="1"/>
      <c r="N68" s="21"/>
      <c r="O68" s="21" t="s">
        <v>103</v>
      </c>
      <c r="P68" s="20">
        <v>44571</v>
      </c>
      <c r="Q68" s="4"/>
      <c r="R68" s="5" t="s">
        <v>78</v>
      </c>
      <c r="S68" s="1"/>
      <c r="T68" s="1" t="s">
        <v>49</v>
      </c>
      <c r="U68" s="1" t="s">
        <v>66</v>
      </c>
      <c r="V68" s="1" t="s">
        <v>67</v>
      </c>
      <c r="W68" s="1" t="s">
        <v>56</v>
      </c>
      <c r="X68" s="275" t="s">
        <v>5708</v>
      </c>
      <c r="Y68" s="71">
        <v>26455</v>
      </c>
      <c r="Z68" s="309"/>
      <c r="AA68" s="5"/>
      <c r="AB68" s="1"/>
      <c r="AC68" s="1" t="s">
        <v>6083</v>
      </c>
      <c r="AD68" s="1" t="s">
        <v>5709</v>
      </c>
      <c r="AE68" s="1"/>
      <c r="AF68" s="1"/>
      <c r="AG68" s="1"/>
      <c r="AH68" s="1" t="s">
        <v>66</v>
      </c>
      <c r="AI68" s="1"/>
      <c r="AJ68" s="1"/>
      <c r="AK68" s="286"/>
      <c r="AL68" s="1"/>
    </row>
    <row r="69" spans="1:39" s="600" customFormat="1" ht="17" customHeight="1">
      <c r="A69" s="64">
        <v>40</v>
      </c>
      <c r="B69" s="29" t="s">
        <v>282</v>
      </c>
      <c r="C69" s="1" t="s">
        <v>128</v>
      </c>
      <c r="D69" s="7" t="s">
        <v>297</v>
      </c>
      <c r="E69" s="1" t="s">
        <v>173</v>
      </c>
      <c r="F69" s="1"/>
      <c r="G69" s="1" t="s">
        <v>6502</v>
      </c>
      <c r="H69" s="76" t="s">
        <v>6128</v>
      </c>
      <c r="I69" s="533" t="s">
        <v>6501</v>
      </c>
      <c r="J69" s="1">
        <v>1</v>
      </c>
      <c r="K69" s="1"/>
      <c r="L69" s="1">
        <v>1</v>
      </c>
      <c r="M69" s="1"/>
      <c r="N69" s="21"/>
      <c r="O69" s="21" t="s">
        <v>103</v>
      </c>
      <c r="P69" s="20">
        <v>44571</v>
      </c>
      <c r="Q69" s="4" t="str">
        <f ca="1">DATEDIF(P69,NOW(),"Y")&amp;" Tahun "&amp;DATEDIF(P69,NOW(),"YM")&amp;" Bulan"&amp;DATEDIF(P69,NOW(),"MD")&amp;" Hari"</f>
        <v>0 Tahun 6 Bulan26 Hari</v>
      </c>
      <c r="R69" s="5" t="s">
        <v>52</v>
      </c>
      <c r="S69" s="1"/>
      <c r="T69" s="1" t="s">
        <v>49</v>
      </c>
      <c r="U69" s="1" t="s">
        <v>66</v>
      </c>
      <c r="V69" s="1" t="s">
        <v>67</v>
      </c>
      <c r="W69" s="1" t="s">
        <v>56</v>
      </c>
      <c r="X69" s="275" t="s">
        <v>3456</v>
      </c>
      <c r="Y69" s="71">
        <v>27419</v>
      </c>
      <c r="Z69" s="47" t="str">
        <f ca="1">DATEDIF(Y69,NOW(),"Y")&amp;" Tahun "&amp;DATEDIF(Y69,NOW(),"YM")&amp;" Bulan"</f>
        <v>47 Tahun 6 Bulan</v>
      </c>
      <c r="AA69" s="5"/>
      <c r="AB69" s="1"/>
      <c r="AC69" s="1" t="s">
        <v>6083</v>
      </c>
      <c r="AD69" s="1" t="s">
        <v>6129</v>
      </c>
      <c r="AE69" s="1"/>
      <c r="AF69" s="1"/>
      <c r="AG69" s="1"/>
      <c r="AH69" s="1" t="s">
        <v>66</v>
      </c>
      <c r="AI69" s="1"/>
      <c r="AJ69" s="1"/>
      <c r="AK69" s="286"/>
      <c r="AL69" s="1"/>
      <c r="AM69" s="1"/>
    </row>
    <row r="70" spans="1:39" s="38" customFormat="1" ht="17" customHeight="1">
      <c r="A70" s="64">
        <v>41</v>
      </c>
      <c r="B70" s="29" t="s">
        <v>282</v>
      </c>
      <c r="C70" s="1" t="s">
        <v>128</v>
      </c>
      <c r="D70" s="1" t="s">
        <v>297</v>
      </c>
      <c r="E70" s="1" t="s">
        <v>173</v>
      </c>
      <c r="F70" s="1"/>
      <c r="G70" s="1" t="s">
        <v>5181</v>
      </c>
      <c r="H70" s="5" t="s">
        <v>5093</v>
      </c>
      <c r="I70" s="700" t="s">
        <v>5134</v>
      </c>
      <c r="J70" s="1">
        <v>1</v>
      </c>
      <c r="K70" s="1"/>
      <c r="L70" s="1">
        <v>1</v>
      </c>
      <c r="M70" s="1"/>
      <c r="N70" s="1"/>
      <c r="O70" s="1" t="s">
        <v>103</v>
      </c>
      <c r="P70" s="20">
        <v>44536</v>
      </c>
      <c r="Q70" s="4" t="str">
        <f ca="1">DATEDIF(P70,NOW(),"Y")&amp;" Tahun "&amp;DATEDIF(P70,NOW(),"YM")&amp;" Bulan"&amp;DATEDIF(P70,NOW(),"MD")&amp;" Hari"</f>
        <v>0 Tahun 7 Bulan30 Hari</v>
      </c>
      <c r="R70" s="1" t="s">
        <v>52</v>
      </c>
      <c r="S70" s="1"/>
      <c r="T70" s="1" t="s">
        <v>49</v>
      </c>
      <c r="U70" s="1" t="s">
        <v>66</v>
      </c>
      <c r="V70" s="1" t="s">
        <v>67</v>
      </c>
      <c r="W70" s="1" t="s">
        <v>56</v>
      </c>
      <c r="X70" s="2" t="s">
        <v>171</v>
      </c>
      <c r="Y70" s="71">
        <v>32771</v>
      </c>
      <c r="Z70" s="4"/>
      <c r="AA70" s="5"/>
      <c r="AB70" s="1"/>
      <c r="AC70" s="1" t="s">
        <v>4644</v>
      </c>
      <c r="AD70" s="1" t="s">
        <v>5133</v>
      </c>
      <c r="AE70" s="1"/>
      <c r="AF70" s="1"/>
      <c r="AG70" s="1"/>
      <c r="AH70" s="1" t="s">
        <v>66</v>
      </c>
      <c r="AI70" s="1"/>
      <c r="AJ70" s="1"/>
      <c r="AK70" s="286"/>
      <c r="AL70" s="1"/>
    </row>
    <row r="71" spans="1:39" s="38" customFormat="1" ht="17" customHeight="1">
      <c r="A71" s="64">
        <v>43</v>
      </c>
      <c r="B71" s="29" t="s">
        <v>282</v>
      </c>
      <c r="C71" s="1" t="s">
        <v>128</v>
      </c>
      <c r="D71" s="1" t="s">
        <v>297</v>
      </c>
      <c r="E71" s="1" t="s">
        <v>173</v>
      </c>
      <c r="F71" s="1" t="s">
        <v>4861</v>
      </c>
      <c r="G71" s="1" t="s">
        <v>3426</v>
      </c>
      <c r="H71" s="1" t="s">
        <v>896</v>
      </c>
      <c r="I71" s="2" t="s">
        <v>897</v>
      </c>
      <c r="J71" s="1">
        <v>1</v>
      </c>
      <c r="K71" s="1"/>
      <c r="L71" s="47">
        <v>1</v>
      </c>
      <c r="M71" s="47"/>
      <c r="N71" s="1"/>
      <c r="O71" s="1" t="s">
        <v>103</v>
      </c>
      <c r="P71" s="20">
        <v>44350</v>
      </c>
      <c r="Q71" s="4" t="str">
        <f ca="1">DATEDIF(P71,NOW(),"Y")&amp;" Tahun "&amp;DATEDIF(P71,NOW(),"YM")&amp;" Bulan"&amp;DATEDIF(P71,NOW(),"MD")&amp;" Hari"</f>
        <v>1 Tahun 2 Bulan2 Hari</v>
      </c>
      <c r="R71" s="1" t="s">
        <v>54</v>
      </c>
      <c r="S71" s="1" t="s">
        <v>62</v>
      </c>
      <c r="T71" s="1" t="s">
        <v>73</v>
      </c>
      <c r="U71" s="1" t="s">
        <v>68</v>
      </c>
      <c r="V71" s="1" t="s">
        <v>79</v>
      </c>
      <c r="W71" s="1" t="s">
        <v>76</v>
      </c>
      <c r="X71" s="2" t="s">
        <v>2491</v>
      </c>
      <c r="Y71" s="71">
        <v>34438</v>
      </c>
      <c r="Z71" s="4" t="str">
        <f ca="1">DATEDIF(Y71,NOW(),"Y")&amp;" Tahun "&amp;DATEDIF(Y71,NOW(),"YM")&amp;" Bulan"</f>
        <v>28 Tahun 3 Bulan</v>
      </c>
      <c r="AA71" s="1"/>
      <c r="AB71" s="1"/>
      <c r="AC71" s="65" t="s">
        <v>4644</v>
      </c>
      <c r="AD71" s="1" t="s">
        <v>2898</v>
      </c>
      <c r="AE71" s="1"/>
      <c r="AF71" s="1" t="s">
        <v>146</v>
      </c>
      <c r="AG71" s="1" t="s">
        <v>146</v>
      </c>
      <c r="AH71" s="1" t="s">
        <v>68</v>
      </c>
      <c r="AI71" s="1">
        <v>19041100629</v>
      </c>
      <c r="AJ71" s="564" t="s">
        <v>4241</v>
      </c>
      <c r="AK71" s="286"/>
      <c r="AL71" s="1">
        <v>827148427</v>
      </c>
    </row>
    <row r="72" spans="1:39" s="38" customFormat="1" ht="17" customHeight="1">
      <c r="A72" s="64">
        <v>44</v>
      </c>
      <c r="B72" s="29" t="s">
        <v>282</v>
      </c>
      <c r="C72" s="1" t="s">
        <v>128</v>
      </c>
      <c r="D72" s="7" t="s">
        <v>297</v>
      </c>
      <c r="E72" s="1" t="s">
        <v>173</v>
      </c>
      <c r="F72" s="1"/>
      <c r="G72" s="1"/>
      <c r="H72" s="76" t="s">
        <v>6102</v>
      </c>
      <c r="I72" s="2" t="s">
        <v>6103</v>
      </c>
      <c r="J72" s="1">
        <v>1</v>
      </c>
      <c r="K72" s="1"/>
      <c r="L72" s="1">
        <v>1</v>
      </c>
      <c r="M72" s="1"/>
      <c r="N72" s="21"/>
      <c r="O72" s="21" t="s">
        <v>103</v>
      </c>
      <c r="P72" s="20">
        <v>44571</v>
      </c>
      <c r="Q72" s="4"/>
      <c r="R72" s="5" t="s">
        <v>157</v>
      </c>
      <c r="S72" s="1" t="s">
        <v>2775</v>
      </c>
      <c r="T72" s="1" t="s">
        <v>49</v>
      </c>
      <c r="U72" s="1" t="s">
        <v>126</v>
      </c>
      <c r="V72" s="1" t="s">
        <v>3859</v>
      </c>
      <c r="W72" s="1" t="s">
        <v>71</v>
      </c>
      <c r="X72" s="275" t="s">
        <v>6104</v>
      </c>
      <c r="Y72" s="71">
        <v>33285</v>
      </c>
      <c r="Z72" s="309"/>
      <c r="AA72" s="5"/>
      <c r="AB72" s="1"/>
      <c r="AC72" s="1" t="s">
        <v>6083</v>
      </c>
      <c r="AD72" s="1" t="s">
        <v>6105</v>
      </c>
      <c r="AE72" s="1"/>
      <c r="AF72" s="1"/>
      <c r="AG72" s="1"/>
      <c r="AH72" s="1" t="s">
        <v>126</v>
      </c>
      <c r="AI72" s="1"/>
      <c r="AJ72" s="1"/>
      <c r="AK72" s="286"/>
      <c r="AL72" s="1"/>
    </row>
    <row r="73" spans="1:39" s="38" customFormat="1" ht="17" customHeight="1">
      <c r="A73" s="64">
        <v>45</v>
      </c>
      <c r="B73" s="29" t="s">
        <v>282</v>
      </c>
      <c r="C73" s="1" t="s">
        <v>128</v>
      </c>
      <c r="D73" s="7" t="s">
        <v>297</v>
      </c>
      <c r="E73" s="1" t="s">
        <v>173</v>
      </c>
      <c r="F73" s="1"/>
      <c r="G73" s="1"/>
      <c r="H73" s="76" t="s">
        <v>6110</v>
      </c>
      <c r="I73" s="2" t="s">
        <v>6111</v>
      </c>
      <c r="J73" s="1">
        <v>1</v>
      </c>
      <c r="K73" s="1"/>
      <c r="L73" s="1">
        <v>1</v>
      </c>
      <c r="M73" s="1"/>
      <c r="N73" s="21"/>
      <c r="O73" s="21" t="s">
        <v>103</v>
      </c>
      <c r="P73" s="20">
        <v>44571</v>
      </c>
      <c r="Q73" s="4"/>
      <c r="R73" s="5" t="s">
        <v>52</v>
      </c>
      <c r="S73" s="1"/>
      <c r="T73" s="1" t="s">
        <v>49</v>
      </c>
      <c r="U73" s="1" t="s">
        <v>66</v>
      </c>
      <c r="V73" s="1" t="s">
        <v>67</v>
      </c>
      <c r="W73" s="1" t="s">
        <v>71</v>
      </c>
      <c r="X73" s="275" t="s">
        <v>307</v>
      </c>
      <c r="Y73" s="71">
        <v>29615</v>
      </c>
      <c r="Z73" s="309"/>
      <c r="AA73" s="5"/>
      <c r="AB73" s="1"/>
      <c r="AC73" s="1" t="s">
        <v>6083</v>
      </c>
      <c r="AD73" s="1" t="s">
        <v>6112</v>
      </c>
      <c r="AE73" s="1"/>
      <c r="AF73" s="1"/>
      <c r="AG73" s="1"/>
      <c r="AH73" s="1" t="s">
        <v>251</v>
      </c>
      <c r="AI73" s="1"/>
      <c r="AJ73" s="1"/>
      <c r="AK73" s="286"/>
      <c r="AL73" s="1"/>
    </row>
    <row r="74" spans="1:39" s="38" customFormat="1" ht="17" customHeight="1">
      <c r="A74" s="64">
        <v>47</v>
      </c>
      <c r="B74" s="29" t="s">
        <v>282</v>
      </c>
      <c r="C74" s="1" t="s">
        <v>128</v>
      </c>
      <c r="D74" s="7" t="s">
        <v>297</v>
      </c>
      <c r="E74" s="1" t="s">
        <v>173</v>
      </c>
      <c r="F74" s="29"/>
      <c r="G74" s="1"/>
      <c r="H74" s="529" t="s">
        <v>6085</v>
      </c>
      <c r="I74" s="530" t="s">
        <v>6086</v>
      </c>
      <c r="J74" s="69">
        <v>1</v>
      </c>
      <c r="K74" s="69"/>
      <c r="L74" s="1">
        <v>1</v>
      </c>
      <c r="M74" s="1"/>
      <c r="N74" s="21"/>
      <c r="O74" s="21" t="s">
        <v>103</v>
      </c>
      <c r="P74" s="20">
        <v>44571</v>
      </c>
      <c r="Q74" s="4"/>
      <c r="R74" s="5" t="s">
        <v>78</v>
      </c>
      <c r="S74" s="1"/>
      <c r="T74" s="1" t="s">
        <v>63</v>
      </c>
      <c r="U74" s="1" t="s">
        <v>74</v>
      </c>
      <c r="V74" s="1" t="s">
        <v>96</v>
      </c>
      <c r="W74" s="1" t="s">
        <v>76</v>
      </c>
      <c r="X74" s="275" t="s">
        <v>6087</v>
      </c>
      <c r="Y74" s="71">
        <v>33143</v>
      </c>
      <c r="Z74" s="309"/>
      <c r="AA74" s="5"/>
      <c r="AB74" s="1"/>
      <c r="AC74" s="1" t="s">
        <v>6083</v>
      </c>
      <c r="AD74" s="1" t="s">
        <v>6088</v>
      </c>
      <c r="AE74" s="1" t="s">
        <v>74</v>
      </c>
      <c r="AF74" s="1" t="s">
        <v>2447</v>
      </c>
      <c r="AG74" s="1" t="s">
        <v>74</v>
      </c>
      <c r="AH74" s="1"/>
      <c r="AI74" s="1"/>
      <c r="AJ74" s="1"/>
      <c r="AK74" s="286"/>
      <c r="AL74" s="1"/>
    </row>
    <row r="75" spans="1:39" s="38" customFormat="1" ht="17" customHeight="1">
      <c r="A75" s="64">
        <v>48</v>
      </c>
      <c r="B75" s="29" t="s">
        <v>282</v>
      </c>
      <c r="C75" s="1" t="s">
        <v>128</v>
      </c>
      <c r="D75" s="7" t="s">
        <v>297</v>
      </c>
      <c r="E75" s="1" t="s">
        <v>173</v>
      </c>
      <c r="F75" s="29"/>
      <c r="G75" s="1"/>
      <c r="H75" s="529" t="s">
        <v>6119</v>
      </c>
      <c r="I75" s="2" t="s">
        <v>6120</v>
      </c>
      <c r="J75" s="69">
        <v>1</v>
      </c>
      <c r="K75" s="69"/>
      <c r="L75" s="1">
        <v>1</v>
      </c>
      <c r="M75" s="1"/>
      <c r="N75" s="21"/>
      <c r="O75" s="21" t="s">
        <v>103</v>
      </c>
      <c r="P75" s="20">
        <v>44571</v>
      </c>
      <c r="Q75" s="4"/>
      <c r="R75" s="5" t="s">
        <v>81</v>
      </c>
      <c r="S75" s="1"/>
      <c r="T75" s="1" t="s">
        <v>63</v>
      </c>
      <c r="U75" s="1" t="s">
        <v>68</v>
      </c>
      <c r="V75" s="1" t="s">
        <v>229</v>
      </c>
      <c r="W75" s="1" t="s">
        <v>51</v>
      </c>
      <c r="X75" s="275" t="s">
        <v>5279</v>
      </c>
      <c r="Y75" s="71">
        <v>31794</v>
      </c>
      <c r="Z75" s="309"/>
      <c r="AA75" s="5"/>
      <c r="AB75" s="1"/>
      <c r="AC75" s="1" t="s">
        <v>6083</v>
      </c>
      <c r="AD75" s="1" t="s">
        <v>3825</v>
      </c>
      <c r="AE75" s="1"/>
      <c r="AF75" s="1" t="s">
        <v>57</v>
      </c>
      <c r="AG75" s="1" t="s">
        <v>74</v>
      </c>
      <c r="AH75" s="1"/>
      <c r="AI75" s="1"/>
      <c r="AJ75" s="1"/>
      <c r="AK75" s="286"/>
      <c r="AL75" s="1"/>
    </row>
    <row r="76" spans="1:39" s="38" customFormat="1" ht="17" customHeight="1">
      <c r="A76" s="64">
        <v>49</v>
      </c>
      <c r="B76" s="29" t="s">
        <v>282</v>
      </c>
      <c r="C76" s="1" t="s">
        <v>128</v>
      </c>
      <c r="D76" s="1" t="s">
        <v>297</v>
      </c>
      <c r="E76" s="1" t="s">
        <v>173</v>
      </c>
      <c r="F76" s="29" t="s">
        <v>4865</v>
      </c>
      <c r="G76" s="29" t="s">
        <v>957</v>
      </c>
      <c r="H76" s="70" t="s">
        <v>958</v>
      </c>
      <c r="I76" s="2" t="s">
        <v>959</v>
      </c>
      <c r="J76" s="69">
        <v>1</v>
      </c>
      <c r="K76" s="69"/>
      <c r="L76" s="69">
        <v>1</v>
      </c>
      <c r="M76" s="69"/>
      <c r="N76" s="69"/>
      <c r="O76" s="1" t="s">
        <v>103</v>
      </c>
      <c r="P76" s="20">
        <v>44287</v>
      </c>
      <c r="Q76" s="4" t="str">
        <f ca="1">DATEDIF(P76,NOW(),"Y")&amp;" Tahun "&amp;DATEDIF(P76,NOW(),"YM")&amp;" Bulan"&amp;DATEDIF(P76,NOW(),"MD")&amp;" Hari"</f>
        <v>1 Tahun 4 Bulan4 Hari</v>
      </c>
      <c r="R76" s="1" t="s">
        <v>52</v>
      </c>
      <c r="S76" s="1" t="s">
        <v>146</v>
      </c>
      <c r="T76" s="1" t="s">
        <v>49</v>
      </c>
      <c r="U76" s="1" t="s">
        <v>50</v>
      </c>
      <c r="V76" s="1" t="s">
        <v>2505</v>
      </c>
      <c r="W76" s="1" t="s">
        <v>51</v>
      </c>
      <c r="X76" s="2" t="s">
        <v>2506</v>
      </c>
      <c r="Y76" s="71">
        <v>32227</v>
      </c>
      <c r="Z76" s="4" t="str">
        <f ca="1">DATEDIF(Y76,NOW(),"Y")&amp;" Tahun "&amp;DATEDIF(Y76,NOW(),"YM")&amp;" Bulan"</f>
        <v>34 Tahun 4 Bulan</v>
      </c>
      <c r="AA76" s="1"/>
      <c r="AB76" s="1"/>
      <c r="AC76" s="65" t="s">
        <v>4644</v>
      </c>
      <c r="AD76" s="1" t="s">
        <v>2917</v>
      </c>
      <c r="AE76" s="1"/>
      <c r="AF76" s="1" t="s">
        <v>146</v>
      </c>
      <c r="AG76" s="1" t="s">
        <v>146</v>
      </c>
      <c r="AH76" s="1" t="s">
        <v>50</v>
      </c>
      <c r="AI76" s="1"/>
      <c r="AJ76" s="1"/>
      <c r="AK76" s="286"/>
      <c r="AL76" s="1">
        <v>805867683</v>
      </c>
    </row>
    <row r="77" spans="1:39" s="38" customFormat="1" ht="17" customHeight="1">
      <c r="A77" s="64">
        <v>50</v>
      </c>
      <c r="B77" s="29" t="s">
        <v>282</v>
      </c>
      <c r="C77" s="1" t="s">
        <v>128</v>
      </c>
      <c r="D77" s="7" t="s">
        <v>297</v>
      </c>
      <c r="E77" s="1" t="s">
        <v>173</v>
      </c>
      <c r="F77" s="29"/>
      <c r="G77" s="29"/>
      <c r="H77" s="529" t="s">
        <v>6496</v>
      </c>
      <c r="I77" s="2" t="s">
        <v>6497</v>
      </c>
      <c r="J77" s="69">
        <v>1</v>
      </c>
      <c r="K77" s="69"/>
      <c r="L77" s="1">
        <v>1</v>
      </c>
      <c r="M77" s="1"/>
      <c r="N77" s="72"/>
      <c r="O77" s="1" t="s">
        <v>103</v>
      </c>
      <c r="P77" s="20">
        <v>44606</v>
      </c>
      <c r="Q77" s="4"/>
      <c r="R77" s="5" t="s">
        <v>78</v>
      </c>
      <c r="S77" s="1"/>
      <c r="T77" s="1" t="s">
        <v>49</v>
      </c>
      <c r="U77" s="565" t="s">
        <v>66</v>
      </c>
      <c r="V77" s="565" t="s">
        <v>67</v>
      </c>
      <c r="W77" s="1" t="s">
        <v>51</v>
      </c>
      <c r="X77" s="275" t="s">
        <v>171</v>
      </c>
      <c r="Y77" s="71">
        <v>27587</v>
      </c>
      <c r="Z77" s="309"/>
      <c r="AA77" s="5"/>
      <c r="AB77" s="1"/>
      <c r="AC77" s="1" t="s">
        <v>6083</v>
      </c>
      <c r="AD77" s="1" t="s">
        <v>6498</v>
      </c>
      <c r="AE77" s="1"/>
      <c r="AF77" s="1"/>
      <c r="AG77" s="1"/>
      <c r="AH77" s="1" t="s">
        <v>66</v>
      </c>
      <c r="AI77" s="5"/>
      <c r="AJ77" s="1"/>
      <c r="AK77" s="286"/>
      <c r="AL77" s="1"/>
    </row>
    <row r="78" spans="1:39" s="38" customFormat="1" ht="17" customHeight="1">
      <c r="A78" s="64">
        <v>52</v>
      </c>
      <c r="B78" s="29" t="s">
        <v>282</v>
      </c>
      <c r="C78" s="1" t="s">
        <v>128</v>
      </c>
      <c r="D78" s="1" t="s">
        <v>297</v>
      </c>
      <c r="E78" s="1" t="s">
        <v>173</v>
      </c>
      <c r="F78" s="29" t="s">
        <v>933</v>
      </c>
      <c r="G78" s="29" t="s">
        <v>934</v>
      </c>
      <c r="H78" s="70" t="s">
        <v>935</v>
      </c>
      <c r="I78" s="2" t="s">
        <v>936</v>
      </c>
      <c r="J78" s="69">
        <v>1</v>
      </c>
      <c r="K78" s="69"/>
      <c r="L78" s="69">
        <v>1</v>
      </c>
      <c r="M78" s="69"/>
      <c r="N78" s="69"/>
      <c r="O78" s="1" t="s">
        <v>103</v>
      </c>
      <c r="P78" s="571">
        <v>44319</v>
      </c>
      <c r="Q78" s="4" t="str">
        <f ca="1">DATEDIF(P78,NOW(),"Y")&amp;" Tahun "&amp;DATEDIF(P78,NOW(),"YM")&amp;" Bulan"&amp;DATEDIF(P78,NOW(),"MD")&amp;" Hari"</f>
        <v>1 Tahun 3 Bulan2 Hari</v>
      </c>
      <c r="R78" s="1" t="s">
        <v>52</v>
      </c>
      <c r="S78" s="1"/>
      <c r="T78" s="1" t="s">
        <v>49</v>
      </c>
      <c r="U78" s="1" t="s">
        <v>66</v>
      </c>
      <c r="V78" s="1" t="s">
        <v>182</v>
      </c>
      <c r="W78" s="1" t="s">
        <v>71</v>
      </c>
      <c r="X78" s="2" t="s">
        <v>2501</v>
      </c>
      <c r="Y78" s="71">
        <v>30062</v>
      </c>
      <c r="Z78" s="4" t="str">
        <f ca="1">DATEDIF(Y78,NOW(),"Y")&amp;" Tahun "&amp;DATEDIF(Y78,NOW(),"YM")&amp;" Bulan"</f>
        <v>40 Tahun 3 Bulan</v>
      </c>
      <c r="AA78" s="1"/>
      <c r="AB78" s="1"/>
      <c r="AC78" s="65" t="s">
        <v>4644</v>
      </c>
      <c r="AD78" s="1" t="s">
        <v>2909</v>
      </c>
      <c r="AE78" s="1"/>
      <c r="AF78" s="1"/>
      <c r="AG78" s="1"/>
      <c r="AH78" s="1" t="s">
        <v>66</v>
      </c>
      <c r="AI78" s="1"/>
      <c r="AJ78" s="1"/>
      <c r="AK78" s="286"/>
      <c r="AL78" s="1">
        <v>917003783</v>
      </c>
    </row>
    <row r="79" spans="1:39" s="38" customFormat="1" ht="17" customHeight="1">
      <c r="A79" s="64">
        <v>53</v>
      </c>
      <c r="B79" s="29" t="s">
        <v>282</v>
      </c>
      <c r="C79" s="1" t="s">
        <v>128</v>
      </c>
      <c r="D79" s="7" t="s">
        <v>297</v>
      </c>
      <c r="E79" s="1" t="s">
        <v>173</v>
      </c>
      <c r="F79" s="29"/>
      <c r="G79" s="1"/>
      <c r="H79" s="529" t="s">
        <v>6093</v>
      </c>
      <c r="I79" s="2" t="s">
        <v>6094</v>
      </c>
      <c r="J79" s="69">
        <v>1</v>
      </c>
      <c r="K79" s="69"/>
      <c r="L79" s="1">
        <v>1</v>
      </c>
      <c r="M79" s="1"/>
      <c r="N79" s="21"/>
      <c r="O79" s="21" t="s">
        <v>103</v>
      </c>
      <c r="P79" s="20">
        <v>44571</v>
      </c>
      <c r="Q79" s="4"/>
      <c r="R79" s="5" t="s">
        <v>78</v>
      </c>
      <c r="S79" s="1"/>
      <c r="T79" s="1" t="s">
        <v>49</v>
      </c>
      <c r="U79" s="1" t="s">
        <v>126</v>
      </c>
      <c r="V79" s="1" t="s">
        <v>166</v>
      </c>
      <c r="W79" s="1" t="s">
        <v>71</v>
      </c>
      <c r="X79" s="275" t="s">
        <v>6091</v>
      </c>
      <c r="Y79" s="71">
        <v>30677</v>
      </c>
      <c r="Z79" s="309"/>
      <c r="AA79" s="5"/>
      <c r="AB79" s="1"/>
      <c r="AC79" s="1" t="s">
        <v>6083</v>
      </c>
      <c r="AD79" s="1" t="s">
        <v>6095</v>
      </c>
      <c r="AE79" s="1"/>
      <c r="AF79" s="1"/>
      <c r="AG79" s="1"/>
      <c r="AH79" s="1" t="s">
        <v>126</v>
      </c>
      <c r="AI79" s="1"/>
      <c r="AJ79" s="1"/>
      <c r="AK79" s="286"/>
      <c r="AL79" s="1"/>
    </row>
    <row r="80" spans="1:39" s="38" customFormat="1" ht="17" customHeight="1">
      <c r="A80" s="64">
        <v>54</v>
      </c>
      <c r="B80" s="29" t="s">
        <v>282</v>
      </c>
      <c r="C80" s="1" t="s">
        <v>128</v>
      </c>
      <c r="D80" s="7" t="s">
        <v>297</v>
      </c>
      <c r="E80" s="1" t="s">
        <v>173</v>
      </c>
      <c r="F80" s="29"/>
      <c r="G80" s="1"/>
      <c r="H80" s="529" t="s">
        <v>6089</v>
      </c>
      <c r="I80" s="2" t="s">
        <v>6090</v>
      </c>
      <c r="J80" s="69">
        <v>1</v>
      </c>
      <c r="K80" s="69"/>
      <c r="L80" s="1">
        <v>1</v>
      </c>
      <c r="M80" s="1"/>
      <c r="N80" s="21"/>
      <c r="O80" s="21" t="s">
        <v>103</v>
      </c>
      <c r="P80" s="20">
        <v>44571</v>
      </c>
      <c r="Q80" s="4"/>
      <c r="R80" s="5" t="s">
        <v>54</v>
      </c>
      <c r="S80" s="1" t="s">
        <v>62</v>
      </c>
      <c r="T80" s="1" t="s">
        <v>49</v>
      </c>
      <c r="U80" s="1" t="s">
        <v>126</v>
      </c>
      <c r="V80" s="1" t="s">
        <v>3859</v>
      </c>
      <c r="W80" s="1" t="s">
        <v>88</v>
      </c>
      <c r="X80" s="275" t="s">
        <v>6091</v>
      </c>
      <c r="Y80" s="71">
        <v>32772</v>
      </c>
      <c r="Z80" s="309"/>
      <c r="AA80" s="5"/>
      <c r="AB80" s="1"/>
      <c r="AC80" s="1" t="s">
        <v>6083</v>
      </c>
      <c r="AD80" s="1" t="s">
        <v>6092</v>
      </c>
      <c r="AE80" s="1"/>
      <c r="AF80" s="1"/>
      <c r="AG80" s="1"/>
      <c r="AH80" s="1" t="s">
        <v>126</v>
      </c>
      <c r="AI80" s="1"/>
      <c r="AJ80" s="1"/>
      <c r="AK80" s="286"/>
      <c r="AL80" s="1"/>
    </row>
    <row r="81" spans="1:38" s="38" customFormat="1" ht="17" customHeight="1">
      <c r="A81" s="64">
        <v>55</v>
      </c>
      <c r="B81" s="29" t="s">
        <v>282</v>
      </c>
      <c r="C81" s="1" t="s">
        <v>128</v>
      </c>
      <c r="D81" s="47" t="s">
        <v>297</v>
      </c>
      <c r="E81" s="47" t="s">
        <v>173</v>
      </c>
      <c r="F81" s="29" t="s">
        <v>4855</v>
      </c>
      <c r="G81" s="7" t="s">
        <v>3320</v>
      </c>
      <c r="H81" s="614" t="s">
        <v>298</v>
      </c>
      <c r="I81" s="699" t="s">
        <v>299</v>
      </c>
      <c r="J81" s="615">
        <v>1</v>
      </c>
      <c r="K81" s="615"/>
      <c r="L81" s="615">
        <v>1</v>
      </c>
      <c r="M81" s="615"/>
      <c r="N81" s="615"/>
      <c r="O81" s="1" t="s">
        <v>103</v>
      </c>
      <c r="P81" s="571">
        <v>44319</v>
      </c>
      <c r="Q81" s="4" t="str">
        <f ca="1">DATEDIF(P81,NOW(),"Y")&amp;" Tahun "&amp;DATEDIF(P81,NOW(),"YM")&amp;" Bulan"&amp;DATEDIF(P81,NOW(),"MD")&amp;" Hari"</f>
        <v>1 Tahun 3 Bulan2 Hari</v>
      </c>
      <c r="R81" s="1" t="s">
        <v>52</v>
      </c>
      <c r="S81" s="66"/>
      <c r="T81" s="1" t="s">
        <v>49</v>
      </c>
      <c r="U81" s="1" t="s">
        <v>66</v>
      </c>
      <c r="V81" s="1" t="s">
        <v>67</v>
      </c>
      <c r="W81" s="66" t="s">
        <v>71</v>
      </c>
      <c r="X81" s="581" t="s">
        <v>269</v>
      </c>
      <c r="Y81" s="582">
        <v>31234</v>
      </c>
      <c r="Z81" s="4" t="str">
        <f ca="1">DATEDIF(Y81,NOW(),"Y")&amp;" Tahun "&amp;DATEDIF(Y81,NOW(),"YM")&amp;" Bulan"</f>
        <v>37 Tahun 0 Bulan</v>
      </c>
      <c r="AA81" s="1"/>
      <c r="AB81" s="1"/>
      <c r="AC81" s="65" t="s">
        <v>4644</v>
      </c>
      <c r="AD81" s="65" t="s">
        <v>300</v>
      </c>
      <c r="AE81" s="1"/>
      <c r="AF81" s="65" t="s">
        <v>146</v>
      </c>
      <c r="AG81" s="65" t="s">
        <v>146</v>
      </c>
      <c r="AH81" s="65" t="s">
        <v>301</v>
      </c>
      <c r="AI81" s="82" t="e">
        <v>#N/A</v>
      </c>
      <c r="AJ81" s="83"/>
      <c r="AK81" s="286" t="e">
        <v>#N/A</v>
      </c>
      <c r="AL81" s="7"/>
    </row>
    <row r="82" spans="1:38" s="38" customFormat="1" ht="17" customHeight="1">
      <c r="A82" s="64">
        <v>56</v>
      </c>
      <c r="B82" s="29" t="s">
        <v>282</v>
      </c>
      <c r="C82" s="1" t="s">
        <v>128</v>
      </c>
      <c r="D82" s="47" t="s">
        <v>297</v>
      </c>
      <c r="E82" s="47" t="s">
        <v>173</v>
      </c>
      <c r="F82" s="29" t="s">
        <v>341</v>
      </c>
      <c r="G82" s="7" t="s">
        <v>3327</v>
      </c>
      <c r="H82" s="614" t="s">
        <v>342</v>
      </c>
      <c r="I82" s="699" t="s">
        <v>343</v>
      </c>
      <c r="J82" s="615">
        <v>1</v>
      </c>
      <c r="K82" s="615"/>
      <c r="L82" s="615">
        <v>1</v>
      </c>
      <c r="M82" s="615"/>
      <c r="N82" s="615"/>
      <c r="O82" s="1" t="s">
        <v>103</v>
      </c>
      <c r="P82" s="571">
        <v>44319</v>
      </c>
      <c r="Q82" s="4" t="str">
        <f ca="1">DATEDIF(P82,NOW(),"Y")&amp;" Tahun "&amp;DATEDIF(P82,NOW(),"YM")&amp;" Bulan"&amp;DATEDIF(P82,NOW(),"MD")&amp;" Hari"</f>
        <v>1 Tahun 3 Bulan2 Hari</v>
      </c>
      <c r="R82" s="1" t="s">
        <v>52</v>
      </c>
      <c r="S82" s="66"/>
      <c r="T82" s="1" t="s">
        <v>63</v>
      </c>
      <c r="U82" s="1" t="s">
        <v>68</v>
      </c>
      <c r="V82" s="1" t="s">
        <v>68</v>
      </c>
      <c r="W82" s="1" t="s">
        <v>76</v>
      </c>
      <c r="X82" s="581" t="s">
        <v>315</v>
      </c>
      <c r="Y82" s="582">
        <v>34105</v>
      </c>
      <c r="Z82" s="4" t="str">
        <f ca="1">DATEDIF(Y82,NOW(),"Y")&amp;" Tahun "&amp;DATEDIF(Y82,NOW(),"YM")&amp;" Bulan"</f>
        <v>29 Tahun 2 Bulan</v>
      </c>
      <c r="AA82" s="5" t="s">
        <v>344</v>
      </c>
      <c r="AB82" s="1" t="s">
        <v>335</v>
      </c>
      <c r="AC82" s="65" t="s">
        <v>4644</v>
      </c>
      <c r="AD82" s="65" t="s">
        <v>345</v>
      </c>
      <c r="AE82" s="1"/>
      <c r="AF82" s="65" t="s">
        <v>146</v>
      </c>
      <c r="AG82" s="65" t="s">
        <v>146</v>
      </c>
      <c r="AH82" s="65" t="s">
        <v>68</v>
      </c>
      <c r="AI82" s="82">
        <v>19025678954</v>
      </c>
      <c r="AJ82" s="83"/>
      <c r="AK82" s="286"/>
      <c r="AL82" s="7">
        <v>824444145</v>
      </c>
    </row>
    <row r="83" spans="1:38" s="38" customFormat="1" ht="17" customHeight="1">
      <c r="A83" s="64">
        <v>57</v>
      </c>
      <c r="B83" s="29" t="s">
        <v>282</v>
      </c>
      <c r="C83" s="1" t="s">
        <v>128</v>
      </c>
      <c r="D83" s="7" t="s">
        <v>297</v>
      </c>
      <c r="E83" s="1" t="s">
        <v>173</v>
      </c>
      <c r="F83" s="29"/>
      <c r="G83" s="1"/>
      <c r="H83" s="529" t="s">
        <v>6096</v>
      </c>
      <c r="I83" s="2" t="s">
        <v>6097</v>
      </c>
      <c r="J83" s="69">
        <v>1</v>
      </c>
      <c r="K83" s="69"/>
      <c r="L83" s="1">
        <v>1</v>
      </c>
      <c r="M83" s="1"/>
      <c r="N83" s="21"/>
      <c r="O83" s="21" t="s">
        <v>103</v>
      </c>
      <c r="P83" s="20">
        <v>44571</v>
      </c>
      <c r="Q83" s="4"/>
      <c r="R83" s="5" t="s">
        <v>54</v>
      </c>
      <c r="S83" s="1"/>
      <c r="T83" s="1" t="s">
        <v>73</v>
      </c>
      <c r="U83" s="1" t="s">
        <v>68</v>
      </c>
      <c r="V83" s="1" t="s">
        <v>229</v>
      </c>
      <c r="W83" s="1" t="s">
        <v>76</v>
      </c>
      <c r="X83" s="275" t="s">
        <v>381</v>
      </c>
      <c r="Y83" s="71">
        <v>37203</v>
      </c>
      <c r="Z83" s="309"/>
      <c r="AA83" s="5"/>
      <c r="AB83" s="1"/>
      <c r="AC83" s="1" t="s">
        <v>6083</v>
      </c>
      <c r="AD83" s="1" t="s">
        <v>6098</v>
      </c>
      <c r="AE83" s="1"/>
      <c r="AF83" s="1"/>
      <c r="AG83" s="1"/>
      <c r="AH83" s="1" t="s">
        <v>68</v>
      </c>
      <c r="AI83" s="1"/>
      <c r="AJ83" s="1"/>
      <c r="AK83" s="286"/>
      <c r="AL83" s="1"/>
    </row>
    <row r="84" spans="1:38" s="38" customFormat="1" ht="17" customHeight="1">
      <c r="A84" s="64">
        <v>58</v>
      </c>
      <c r="B84" s="29" t="s">
        <v>282</v>
      </c>
      <c r="C84" s="1" t="s">
        <v>128</v>
      </c>
      <c r="D84" s="7" t="s">
        <v>297</v>
      </c>
      <c r="E84" s="1" t="s">
        <v>173</v>
      </c>
      <c r="F84" s="29"/>
      <c r="G84" s="1"/>
      <c r="H84" s="529" t="s">
        <v>6140</v>
      </c>
      <c r="I84" s="2" t="s">
        <v>6141</v>
      </c>
      <c r="J84" s="69">
        <v>1</v>
      </c>
      <c r="K84" s="69"/>
      <c r="L84" s="1">
        <v>1</v>
      </c>
      <c r="M84" s="1"/>
      <c r="N84" s="21"/>
      <c r="O84" s="21" t="s">
        <v>103</v>
      </c>
      <c r="P84" s="20">
        <v>44571</v>
      </c>
      <c r="Q84" s="4"/>
      <c r="R84" s="5" t="s">
        <v>81</v>
      </c>
      <c r="S84" s="1"/>
      <c r="T84" s="1" t="s">
        <v>63</v>
      </c>
      <c r="U84" s="1" t="s">
        <v>68</v>
      </c>
      <c r="V84" s="1" t="s">
        <v>2583</v>
      </c>
      <c r="W84" s="1" t="s">
        <v>76</v>
      </c>
      <c r="X84" s="275" t="s">
        <v>201</v>
      </c>
      <c r="Y84" s="71">
        <v>31692</v>
      </c>
      <c r="Z84" s="309"/>
      <c r="AA84" s="5"/>
      <c r="AB84" s="1"/>
      <c r="AC84" s="1" t="s">
        <v>6083</v>
      </c>
      <c r="AD84" s="1" t="s">
        <v>6142</v>
      </c>
      <c r="AE84" s="1"/>
      <c r="AF84" s="1"/>
      <c r="AG84" s="1"/>
      <c r="AH84" s="1" t="s">
        <v>68</v>
      </c>
      <c r="AI84" s="1"/>
      <c r="AJ84" s="1"/>
      <c r="AK84" s="286"/>
      <c r="AL84" s="1"/>
    </row>
    <row r="85" spans="1:38" s="38" customFormat="1" ht="17" customHeight="1">
      <c r="A85" s="64">
        <v>59</v>
      </c>
      <c r="B85" s="29" t="s">
        <v>282</v>
      </c>
      <c r="C85" s="1" t="s">
        <v>128</v>
      </c>
      <c r="D85" s="47" t="s">
        <v>297</v>
      </c>
      <c r="E85" s="47" t="s">
        <v>173</v>
      </c>
      <c r="F85" s="29" t="s">
        <v>4859</v>
      </c>
      <c r="G85" s="7" t="s">
        <v>3324</v>
      </c>
      <c r="H85" s="614" t="s">
        <v>313</v>
      </c>
      <c r="I85" s="699" t="s">
        <v>314</v>
      </c>
      <c r="J85" s="47">
        <v>1</v>
      </c>
      <c r="K85" s="47"/>
      <c r="L85" s="47">
        <v>1</v>
      </c>
      <c r="M85" s="47"/>
      <c r="N85" s="47"/>
      <c r="O85" s="1" t="s">
        <v>103</v>
      </c>
      <c r="P85" s="571">
        <v>44319</v>
      </c>
      <c r="Q85" s="4" t="str">
        <f ca="1">DATEDIF(P85,NOW(),"Y")&amp;" Tahun "&amp;DATEDIF(P85,NOW(),"YM")&amp;" Bulan"&amp;DATEDIF(P85,NOW(),"MD")&amp;" Hari"</f>
        <v>1 Tahun 3 Bulan2 Hari</v>
      </c>
      <c r="R85" s="1" t="s">
        <v>52</v>
      </c>
      <c r="S85" s="66"/>
      <c r="T85" s="1" t="s">
        <v>63</v>
      </c>
      <c r="U85" s="1" t="s">
        <v>68</v>
      </c>
      <c r="V85" s="1" t="s">
        <v>68</v>
      </c>
      <c r="W85" s="1" t="s">
        <v>76</v>
      </c>
      <c r="X85" s="581" t="s">
        <v>315</v>
      </c>
      <c r="Y85" s="582">
        <v>33603</v>
      </c>
      <c r="Z85" s="4" t="str">
        <f ca="1">DATEDIF(Y85,NOW(),"Y")&amp;" Tahun "&amp;DATEDIF(Y85,NOW(),"YM")&amp;" Bulan"</f>
        <v>30 Tahun 7 Bulan</v>
      </c>
      <c r="AA85" s="1"/>
      <c r="AB85" s="1"/>
      <c r="AC85" s="65" t="s">
        <v>4644</v>
      </c>
      <c r="AD85" s="65" t="s">
        <v>316</v>
      </c>
      <c r="AE85" s="1"/>
      <c r="AF85" s="65" t="s">
        <v>146</v>
      </c>
      <c r="AG85" s="65" t="s">
        <v>146</v>
      </c>
      <c r="AH85" s="65" t="s">
        <v>68</v>
      </c>
      <c r="AI85" s="82">
        <v>19025678889</v>
      </c>
      <c r="AJ85" s="83"/>
      <c r="AK85" s="286"/>
      <c r="AL85" s="7">
        <v>824326878</v>
      </c>
    </row>
    <row r="86" spans="1:38" s="38" customFormat="1" ht="17" customHeight="1">
      <c r="A86" s="64">
        <v>60</v>
      </c>
      <c r="B86" s="29" t="s">
        <v>282</v>
      </c>
      <c r="C86" s="1" t="s">
        <v>128</v>
      </c>
      <c r="D86" s="7" t="s">
        <v>297</v>
      </c>
      <c r="E86" s="1" t="s">
        <v>173</v>
      </c>
      <c r="F86" s="1"/>
      <c r="G86" s="1"/>
      <c r="H86" s="76" t="s">
        <v>6106</v>
      </c>
      <c r="I86" s="2" t="s">
        <v>6107</v>
      </c>
      <c r="J86" s="1">
        <v>1</v>
      </c>
      <c r="K86" s="1"/>
      <c r="L86" s="1">
        <v>1</v>
      </c>
      <c r="M86" s="1"/>
      <c r="N86" s="21"/>
      <c r="O86" s="21" t="s">
        <v>103</v>
      </c>
      <c r="P86" s="20">
        <v>44571</v>
      </c>
      <c r="Q86" s="4"/>
      <c r="R86" s="5" t="s">
        <v>52</v>
      </c>
      <c r="S86" s="1"/>
      <c r="T86" s="1" t="s">
        <v>49</v>
      </c>
      <c r="U86" s="1" t="s">
        <v>66</v>
      </c>
      <c r="V86" s="1" t="s">
        <v>67</v>
      </c>
      <c r="W86" s="1" t="s">
        <v>51</v>
      </c>
      <c r="X86" s="275" t="s">
        <v>6108</v>
      </c>
      <c r="Y86" s="71">
        <v>29951</v>
      </c>
      <c r="Z86" s="309"/>
      <c r="AA86" s="5"/>
      <c r="AB86" s="1"/>
      <c r="AC86" s="1" t="s">
        <v>6083</v>
      </c>
      <c r="AD86" s="1" t="s">
        <v>6109</v>
      </c>
      <c r="AE86" s="1"/>
      <c r="AF86" s="1"/>
      <c r="AG86" s="1"/>
      <c r="AH86" s="1" t="s">
        <v>66</v>
      </c>
      <c r="AI86" s="1"/>
      <c r="AJ86" s="1"/>
      <c r="AK86" s="286"/>
      <c r="AL86" s="1"/>
    </row>
    <row r="87" spans="1:38" s="38" customFormat="1" ht="17" customHeight="1">
      <c r="A87" s="64">
        <v>61</v>
      </c>
      <c r="B87" s="29" t="s">
        <v>282</v>
      </c>
      <c r="C87" s="1" t="s">
        <v>128</v>
      </c>
      <c r="D87" s="1" t="s">
        <v>297</v>
      </c>
      <c r="E87" s="593" t="s">
        <v>173</v>
      </c>
      <c r="F87" s="593"/>
      <c r="G87" s="1" t="s">
        <v>3744</v>
      </c>
      <c r="H87" s="5" t="s">
        <v>3552</v>
      </c>
      <c r="I87" s="594" t="s">
        <v>3553</v>
      </c>
      <c r="J87" s="593">
        <v>1</v>
      </c>
      <c r="K87" s="593"/>
      <c r="L87" s="593">
        <v>1</v>
      </c>
      <c r="M87" s="593"/>
      <c r="N87" s="610"/>
      <c r="O87" s="1" t="s">
        <v>103</v>
      </c>
      <c r="P87" s="20">
        <v>44375</v>
      </c>
      <c r="Q87" s="4" t="str">
        <f ca="1">DATEDIF(P87,NOW(),"Y")&amp;" Tahun "&amp;DATEDIF(P87,NOW(),"YM")&amp;" Bulan"&amp;DATEDIF(P87,NOW(),"MD")&amp;" Hari"</f>
        <v>1 Tahun 1 Bulan8 Hari</v>
      </c>
      <c r="R87" s="1" t="s">
        <v>52</v>
      </c>
      <c r="S87" s="1"/>
      <c r="T87" s="1" t="s">
        <v>49</v>
      </c>
      <c r="U87" s="1" t="s">
        <v>66</v>
      </c>
      <c r="V87" s="1" t="s">
        <v>67</v>
      </c>
      <c r="W87" s="1" t="s">
        <v>51</v>
      </c>
      <c r="X87" s="594" t="s">
        <v>3554</v>
      </c>
      <c r="Y87" s="71">
        <v>26534</v>
      </c>
      <c r="Z87" s="4" t="str">
        <f ca="1">DATEDIF(Y87,NOW(),"Y")&amp;" Tahun "&amp;DATEDIF(Y87,NOW(),"YM")&amp;" Bulan"</f>
        <v>49 Tahun 11 Bulan</v>
      </c>
      <c r="AA87" s="594"/>
      <c r="AB87" s="594"/>
      <c r="AC87" s="65" t="s">
        <v>4644</v>
      </c>
      <c r="AD87" s="593" t="s">
        <v>3555</v>
      </c>
      <c r="AE87" s="593"/>
      <c r="AF87" s="593"/>
      <c r="AG87" s="593"/>
      <c r="AH87" s="1" t="s">
        <v>66</v>
      </c>
      <c r="AI87" s="593"/>
      <c r="AJ87" s="593"/>
      <c r="AK87" s="595"/>
      <c r="AL87" s="593"/>
    </row>
    <row r="88" spans="1:38" s="38" customFormat="1" ht="17" customHeight="1">
      <c r="A88" s="64">
        <v>62</v>
      </c>
      <c r="B88" s="29" t="s">
        <v>282</v>
      </c>
      <c r="C88" s="1" t="s">
        <v>128</v>
      </c>
      <c r="D88" s="1" t="s">
        <v>297</v>
      </c>
      <c r="E88" s="1" t="s">
        <v>173</v>
      </c>
      <c r="F88" s="1"/>
      <c r="G88" s="1" t="s">
        <v>5174</v>
      </c>
      <c r="H88" s="5" t="s">
        <v>5070</v>
      </c>
      <c r="I88" s="2" t="s">
        <v>5071</v>
      </c>
      <c r="J88" s="1">
        <v>1</v>
      </c>
      <c r="K88" s="1"/>
      <c r="L88" s="1">
        <v>1</v>
      </c>
      <c r="M88" s="1"/>
      <c r="N88" s="1"/>
      <c r="O88" s="1" t="s">
        <v>103</v>
      </c>
      <c r="P88" s="20">
        <v>44536</v>
      </c>
      <c r="Q88" s="4" t="str">
        <f ca="1">DATEDIF(P88,NOW(),"Y")&amp;" Tahun "&amp;DATEDIF(P88,NOW(),"YM")&amp;" Bulan"&amp;DATEDIF(P88,NOW(),"MD")&amp;" Hari"</f>
        <v>0 Tahun 7 Bulan30 Hari</v>
      </c>
      <c r="R88" s="1" t="s">
        <v>78</v>
      </c>
      <c r="S88" s="1"/>
      <c r="T88" s="1" t="s">
        <v>63</v>
      </c>
      <c r="U88" s="1" t="s">
        <v>68</v>
      </c>
      <c r="V88" s="1" t="s">
        <v>84</v>
      </c>
      <c r="W88" s="1" t="s">
        <v>76</v>
      </c>
      <c r="X88" s="2" t="s">
        <v>5072</v>
      </c>
      <c r="Y88" s="71">
        <v>33643</v>
      </c>
      <c r="Z88" s="4"/>
      <c r="AA88" s="5"/>
      <c r="AB88" s="1"/>
      <c r="AC88" s="1" t="s">
        <v>4644</v>
      </c>
      <c r="AD88" s="1" t="s">
        <v>5069</v>
      </c>
      <c r="AE88" s="1"/>
      <c r="AF88" s="1" t="s">
        <v>57</v>
      </c>
      <c r="AG88" s="1" t="s">
        <v>74</v>
      </c>
      <c r="AH88" s="1"/>
      <c r="AI88" s="1"/>
      <c r="AJ88" s="1"/>
      <c r="AK88" s="286"/>
      <c r="AL88" s="1"/>
    </row>
    <row r="89" spans="1:38" s="38" customFormat="1" ht="17" customHeight="1">
      <c r="A89" s="64">
        <v>63</v>
      </c>
      <c r="B89" s="29" t="s">
        <v>282</v>
      </c>
      <c r="C89" s="1" t="s">
        <v>128</v>
      </c>
      <c r="D89" s="7" t="s">
        <v>297</v>
      </c>
      <c r="E89" s="1" t="s">
        <v>173</v>
      </c>
      <c r="F89" s="1"/>
      <c r="G89" s="1"/>
      <c r="H89" s="76" t="s">
        <v>6136</v>
      </c>
      <c r="I89" s="2" t="s">
        <v>6137</v>
      </c>
      <c r="J89" s="1">
        <v>1</v>
      </c>
      <c r="K89" s="1"/>
      <c r="L89" s="1">
        <v>1</v>
      </c>
      <c r="M89" s="1"/>
      <c r="N89" s="21"/>
      <c r="O89" s="21" t="s">
        <v>103</v>
      </c>
      <c r="P89" s="20">
        <v>44571</v>
      </c>
      <c r="Q89" s="4"/>
      <c r="R89" s="5" t="s">
        <v>78</v>
      </c>
      <c r="S89" s="1"/>
      <c r="T89" s="1" t="s">
        <v>63</v>
      </c>
      <c r="U89" s="1" t="s">
        <v>74</v>
      </c>
      <c r="V89" s="1" t="s">
        <v>96</v>
      </c>
      <c r="W89" s="1" t="s">
        <v>76</v>
      </c>
      <c r="X89" s="275" t="s">
        <v>6138</v>
      </c>
      <c r="Y89" s="71">
        <v>35924</v>
      </c>
      <c r="Z89" s="309"/>
      <c r="AA89" s="5"/>
      <c r="AB89" s="1"/>
      <c r="AC89" s="1" t="s">
        <v>6083</v>
      </c>
      <c r="AD89" s="1" t="s">
        <v>6139</v>
      </c>
      <c r="AE89" s="1" t="s">
        <v>74</v>
      </c>
      <c r="AF89" s="1" t="s">
        <v>2447</v>
      </c>
      <c r="AG89" s="1" t="s">
        <v>74</v>
      </c>
      <c r="AH89" s="1"/>
      <c r="AI89" s="1"/>
      <c r="AJ89" s="1"/>
      <c r="AK89" s="286"/>
      <c r="AL89" s="1"/>
    </row>
    <row r="90" spans="1:38" s="38" customFormat="1" ht="17" customHeight="1">
      <c r="A90" s="64">
        <v>64</v>
      </c>
      <c r="B90" s="29" t="s">
        <v>282</v>
      </c>
      <c r="C90" s="1" t="s">
        <v>128</v>
      </c>
      <c r="D90" s="1" t="s">
        <v>297</v>
      </c>
      <c r="E90" s="1" t="s">
        <v>173</v>
      </c>
      <c r="F90" s="1"/>
      <c r="G90" s="1" t="s">
        <v>912</v>
      </c>
      <c r="H90" s="1" t="s">
        <v>913</v>
      </c>
      <c r="I90" s="2" t="s">
        <v>914</v>
      </c>
      <c r="J90" s="1">
        <v>1</v>
      </c>
      <c r="K90" s="1"/>
      <c r="L90" s="1">
        <v>1</v>
      </c>
      <c r="M90" s="1"/>
      <c r="N90" s="72"/>
      <c r="O90" s="1" t="s">
        <v>103</v>
      </c>
      <c r="P90" s="20">
        <v>44507</v>
      </c>
      <c r="Q90" s="4" t="str">
        <f ca="1">DATEDIF(P90,NOW(),"Y")&amp;" Tahun "&amp;DATEDIF(P90,NOW(),"YM")&amp;" Bulan"&amp;DATEDIF(P90,NOW(),"MD")&amp;" Hari"</f>
        <v>0 Tahun 8 Bulan29 Hari</v>
      </c>
      <c r="R90" s="1" t="s">
        <v>54</v>
      </c>
      <c r="S90" s="1" t="s">
        <v>62</v>
      </c>
      <c r="T90" s="1" t="s">
        <v>73</v>
      </c>
      <c r="U90" s="1" t="s">
        <v>68</v>
      </c>
      <c r="V90" s="1" t="s">
        <v>229</v>
      </c>
      <c r="W90" s="1" t="s">
        <v>56</v>
      </c>
      <c r="X90" s="2" t="s">
        <v>2496</v>
      </c>
      <c r="Y90" s="71">
        <v>34429</v>
      </c>
      <c r="Z90" s="4" t="s">
        <v>4688</v>
      </c>
      <c r="AA90" s="1"/>
      <c r="AB90" s="1"/>
      <c r="AC90" s="65" t="s">
        <v>4644</v>
      </c>
      <c r="AD90" s="1" t="s">
        <v>2902</v>
      </c>
      <c r="AE90" s="1"/>
      <c r="AF90" s="1"/>
      <c r="AG90" s="1"/>
      <c r="AH90" s="1" t="s">
        <v>68</v>
      </c>
      <c r="AI90" s="1">
        <v>19082554817</v>
      </c>
      <c r="AJ90" s="1"/>
      <c r="AK90" s="286"/>
      <c r="AL90" s="1">
        <v>861098358</v>
      </c>
    </row>
    <row r="91" spans="1:38" s="38" customFormat="1" ht="17" customHeight="1">
      <c r="A91" s="64">
        <v>65</v>
      </c>
      <c r="B91" s="29" t="s">
        <v>282</v>
      </c>
      <c r="C91" s="1" t="s">
        <v>128</v>
      </c>
      <c r="D91" s="1" t="s">
        <v>297</v>
      </c>
      <c r="E91" s="1" t="s">
        <v>173</v>
      </c>
      <c r="F91" s="1" t="s">
        <v>926</v>
      </c>
      <c r="G91" s="1" t="s">
        <v>927</v>
      </c>
      <c r="H91" s="1" t="s">
        <v>928</v>
      </c>
      <c r="I91" s="2" t="s">
        <v>198</v>
      </c>
      <c r="J91" s="1">
        <v>1</v>
      </c>
      <c r="K91" s="1"/>
      <c r="L91" s="1">
        <v>1</v>
      </c>
      <c r="M91" s="1"/>
      <c r="N91" s="72"/>
      <c r="O91" s="1" t="s">
        <v>103</v>
      </c>
      <c r="P91" s="20">
        <v>43787</v>
      </c>
      <c r="Q91" s="4" t="str">
        <f ca="1">DATEDIF(P91,NOW(),"Y")&amp;" Tahun "&amp;DATEDIF(P91,NOW(),"YM")&amp;" Bulan"&amp;DATEDIF(P91,NOW(),"MD")&amp;" Hari"</f>
        <v>2 Tahun 8 Bulan18 Hari</v>
      </c>
      <c r="R91" s="1" t="s">
        <v>78</v>
      </c>
      <c r="S91" s="1"/>
      <c r="T91" s="1" t="s">
        <v>49</v>
      </c>
      <c r="U91" s="1" t="s">
        <v>66</v>
      </c>
      <c r="V91" s="1" t="s">
        <v>191</v>
      </c>
      <c r="W91" s="1" t="s">
        <v>76</v>
      </c>
      <c r="X91" s="2" t="s">
        <v>2498</v>
      </c>
      <c r="Y91" s="71">
        <v>25750</v>
      </c>
      <c r="Z91" s="4" t="str">
        <f ca="1">DATEDIF(Y91,NOW(),"Y")&amp;" Tahun "&amp;DATEDIF(Y91,NOW(),"YM")&amp;" Bulan"</f>
        <v>52 Tahun 1 Bulan</v>
      </c>
      <c r="AA91" s="1"/>
      <c r="AB91" s="1"/>
      <c r="AC91" s="65" t="s">
        <v>4644</v>
      </c>
      <c r="AD91" s="1" t="s">
        <v>2907</v>
      </c>
      <c r="AE91" s="1"/>
      <c r="AF91" s="1"/>
      <c r="AG91" s="1"/>
      <c r="AH91" s="1" t="s">
        <v>66</v>
      </c>
      <c r="AI91" s="1"/>
      <c r="AJ91" s="1"/>
      <c r="AK91" s="286"/>
      <c r="AL91" s="1"/>
    </row>
    <row r="92" spans="1:38" s="38" customFormat="1" ht="17" customHeight="1">
      <c r="A92" s="64">
        <v>66</v>
      </c>
      <c r="B92" s="29" t="s">
        <v>282</v>
      </c>
      <c r="C92" s="1" t="s">
        <v>128</v>
      </c>
      <c r="D92" s="1" t="s">
        <v>297</v>
      </c>
      <c r="E92" s="593" t="s">
        <v>173</v>
      </c>
      <c r="F92" s="593"/>
      <c r="G92" s="1" t="s">
        <v>3747</v>
      </c>
      <c r="H92" s="5" t="s">
        <v>3580</v>
      </c>
      <c r="I92" s="594" t="s">
        <v>198</v>
      </c>
      <c r="J92" s="593">
        <v>1</v>
      </c>
      <c r="K92" s="593"/>
      <c r="L92" s="667">
        <v>1</v>
      </c>
      <c r="M92" s="1"/>
      <c r="N92" s="72"/>
      <c r="O92" s="1" t="s">
        <v>103</v>
      </c>
      <c r="P92" s="20">
        <v>44375</v>
      </c>
      <c r="Q92" s="4" t="str">
        <f ca="1">DATEDIF(P92,NOW(),"Y")&amp;" Tahun "&amp;DATEDIF(P92,NOW(),"YM")&amp;" Bulan"&amp;DATEDIF(P92,NOW(),"MD")&amp;" Hari"</f>
        <v>1 Tahun 1 Bulan8 Hari</v>
      </c>
      <c r="R92" s="1" t="s">
        <v>52</v>
      </c>
      <c r="S92" s="1"/>
      <c r="T92" s="1" t="s">
        <v>49</v>
      </c>
      <c r="U92" s="1" t="s">
        <v>66</v>
      </c>
      <c r="V92" s="1" t="s">
        <v>67</v>
      </c>
      <c r="W92" s="1" t="s">
        <v>56</v>
      </c>
      <c r="X92" s="594" t="s">
        <v>3581</v>
      </c>
      <c r="Y92" s="71">
        <v>34094</v>
      </c>
      <c r="Z92" s="4" t="str">
        <f ca="1">DATEDIF(Y92,NOW(),"Y")&amp;" Tahun "&amp;DATEDIF(Y92,NOW(),"YM")&amp;" Bulan"</f>
        <v>29 Tahun 3 Bulan</v>
      </c>
      <c r="AA92" s="594"/>
      <c r="AB92" s="594"/>
      <c r="AC92" s="65" t="s">
        <v>4644</v>
      </c>
      <c r="AD92" s="593" t="s">
        <v>3582</v>
      </c>
      <c r="AE92" s="593"/>
      <c r="AF92" s="593"/>
      <c r="AG92" s="593"/>
      <c r="AH92" s="1" t="s">
        <v>66</v>
      </c>
      <c r="AI92" s="593"/>
      <c r="AJ92" s="564" t="s">
        <v>4281</v>
      </c>
      <c r="AK92" s="595"/>
      <c r="AL92" s="593"/>
    </row>
    <row r="93" spans="1:38" s="38" customFormat="1" ht="17" customHeight="1">
      <c r="A93" s="64">
        <v>67</v>
      </c>
      <c r="B93" s="29" t="s">
        <v>282</v>
      </c>
      <c r="C93" s="1" t="s">
        <v>128</v>
      </c>
      <c r="D93" s="1" t="s">
        <v>297</v>
      </c>
      <c r="E93" s="1" t="s">
        <v>173</v>
      </c>
      <c r="F93" s="1"/>
      <c r="G93" s="1" t="s">
        <v>5180</v>
      </c>
      <c r="H93" s="5" t="s">
        <v>5090</v>
      </c>
      <c r="I93" s="700" t="s">
        <v>5091</v>
      </c>
      <c r="J93" s="1">
        <v>1</v>
      </c>
      <c r="K93" s="1"/>
      <c r="L93" s="1">
        <v>1</v>
      </c>
      <c r="M93" s="1"/>
      <c r="N93" s="1"/>
      <c r="O93" s="1" t="s">
        <v>103</v>
      </c>
      <c r="P93" s="20">
        <v>44536</v>
      </c>
      <c r="Q93" s="4" t="str">
        <f ca="1">DATEDIF(P93,NOW(),"Y")&amp;" Tahun "&amp;DATEDIF(P93,NOW(),"YM")&amp;" Bulan"&amp;DATEDIF(P93,NOW(),"MD")&amp;" Hari"</f>
        <v>0 Tahun 7 Bulan30 Hari</v>
      </c>
      <c r="R93" s="1" t="s">
        <v>54</v>
      </c>
      <c r="S93" s="1" t="s">
        <v>62</v>
      </c>
      <c r="T93" s="1" t="s">
        <v>73</v>
      </c>
      <c r="U93" s="1" t="s">
        <v>68</v>
      </c>
      <c r="V93" s="1" t="s">
        <v>229</v>
      </c>
      <c r="W93" s="1" t="s">
        <v>56</v>
      </c>
      <c r="X93" s="2" t="s">
        <v>381</v>
      </c>
      <c r="Y93" s="71">
        <v>33370</v>
      </c>
      <c r="Z93" s="4"/>
      <c r="AA93" s="5"/>
      <c r="AB93" s="1"/>
      <c r="AC93" s="1" t="s">
        <v>4644</v>
      </c>
      <c r="AD93" s="1" t="s">
        <v>5092</v>
      </c>
      <c r="AE93" s="1"/>
      <c r="AF93" s="1"/>
      <c r="AG93" s="1"/>
      <c r="AH93" s="1" t="s">
        <v>68</v>
      </c>
      <c r="AI93" s="1"/>
      <c r="AJ93" s="1"/>
      <c r="AK93" s="286"/>
      <c r="AL93" s="1"/>
    </row>
    <row r="94" spans="1:38" s="38" customFormat="1" ht="17" customHeight="1">
      <c r="A94" s="64">
        <v>68</v>
      </c>
      <c r="B94" s="29" t="s">
        <v>282</v>
      </c>
      <c r="C94" s="1" t="s">
        <v>128</v>
      </c>
      <c r="D94" s="1" t="s">
        <v>297</v>
      </c>
      <c r="E94" s="1" t="s">
        <v>173</v>
      </c>
      <c r="F94" s="1"/>
      <c r="G94" s="1" t="s">
        <v>909</v>
      </c>
      <c r="H94" s="1" t="s">
        <v>910</v>
      </c>
      <c r="I94" s="2" t="s">
        <v>911</v>
      </c>
      <c r="J94" s="1">
        <v>1</v>
      </c>
      <c r="K94" s="1"/>
      <c r="L94" s="1">
        <v>1</v>
      </c>
      <c r="M94" s="1"/>
      <c r="N94" s="72"/>
      <c r="O94" s="1" t="s">
        <v>103</v>
      </c>
      <c r="P94" s="20">
        <v>44507</v>
      </c>
      <c r="Q94" s="4" t="str">
        <f ca="1">DATEDIF(P94,NOW(),"Y")&amp;" Tahun "&amp;DATEDIF(P94,NOW(),"YM")&amp;" Bulan"&amp;DATEDIF(P94,NOW(),"MD")&amp;" Hari"</f>
        <v>0 Tahun 8 Bulan29 Hari</v>
      </c>
      <c r="R94" s="1" t="s">
        <v>78</v>
      </c>
      <c r="S94" s="1"/>
      <c r="T94" s="1" t="s">
        <v>73</v>
      </c>
      <c r="U94" s="1" t="s">
        <v>68</v>
      </c>
      <c r="V94" s="1" t="s">
        <v>229</v>
      </c>
      <c r="W94" s="1" t="s">
        <v>76</v>
      </c>
      <c r="X94" s="2" t="s">
        <v>176</v>
      </c>
      <c r="Y94" s="71">
        <v>31959</v>
      </c>
      <c r="Z94" s="4" t="s">
        <v>4687</v>
      </c>
      <c r="AA94" s="1"/>
      <c r="AB94" s="1"/>
      <c r="AC94" s="65" t="s">
        <v>4644</v>
      </c>
      <c r="AD94" s="1" t="s">
        <v>2901</v>
      </c>
      <c r="AE94" s="1"/>
      <c r="AF94" s="1"/>
      <c r="AG94" s="1"/>
      <c r="AH94" s="1" t="s">
        <v>68</v>
      </c>
      <c r="AI94" s="1">
        <v>19082554668</v>
      </c>
      <c r="AJ94" s="1"/>
      <c r="AK94" s="286"/>
      <c r="AL94" s="1">
        <v>861098369</v>
      </c>
    </row>
    <row r="95" spans="1:38" s="38" customFormat="1" ht="17" customHeight="1">
      <c r="A95" s="64">
        <v>69</v>
      </c>
      <c r="B95" s="29" t="s">
        <v>282</v>
      </c>
      <c r="C95" s="1" t="s">
        <v>128</v>
      </c>
      <c r="D95" s="7" t="s">
        <v>297</v>
      </c>
      <c r="E95" s="1" t="s">
        <v>173</v>
      </c>
      <c r="F95" s="1"/>
      <c r="G95" s="1"/>
      <c r="H95" s="76" t="s">
        <v>6130</v>
      </c>
      <c r="I95" s="2" t="s">
        <v>6131</v>
      </c>
      <c r="J95" s="1">
        <v>1</v>
      </c>
      <c r="K95" s="1"/>
      <c r="L95" s="1">
        <v>1</v>
      </c>
      <c r="M95" s="1"/>
      <c r="N95" s="21"/>
      <c r="O95" s="21" t="s">
        <v>103</v>
      </c>
      <c r="P95" s="20">
        <v>44571</v>
      </c>
      <c r="Q95" s="4"/>
      <c r="R95" s="5" t="s">
        <v>52</v>
      </c>
      <c r="S95" s="1"/>
      <c r="T95" s="1" t="s">
        <v>49</v>
      </c>
      <c r="U95" s="1" t="s">
        <v>66</v>
      </c>
      <c r="V95" s="1" t="s">
        <v>67</v>
      </c>
      <c r="W95" s="1" t="s">
        <v>51</v>
      </c>
      <c r="X95" s="275" t="s">
        <v>2529</v>
      </c>
      <c r="Y95" s="71">
        <v>25726</v>
      </c>
      <c r="Z95" s="309"/>
      <c r="AA95" s="5"/>
      <c r="AB95" s="1"/>
      <c r="AC95" s="1" t="s">
        <v>6083</v>
      </c>
      <c r="AD95" s="1" t="s">
        <v>6132</v>
      </c>
      <c r="AE95" s="1"/>
      <c r="AF95" s="1"/>
      <c r="AG95" s="1"/>
      <c r="AH95" s="1" t="s">
        <v>66</v>
      </c>
      <c r="AI95" s="1"/>
      <c r="AJ95" s="1"/>
      <c r="AK95" s="286"/>
      <c r="AL95" s="1"/>
    </row>
    <row r="96" spans="1:38" s="38" customFormat="1" ht="17" customHeight="1">
      <c r="A96" s="64">
        <v>70</v>
      </c>
      <c r="B96" s="29" t="s">
        <v>282</v>
      </c>
      <c r="C96" s="1" t="s">
        <v>128</v>
      </c>
      <c r="D96" s="1" t="s">
        <v>297</v>
      </c>
      <c r="E96" s="1" t="s">
        <v>173</v>
      </c>
      <c r="F96" s="1"/>
      <c r="G96" s="1" t="s">
        <v>5184</v>
      </c>
      <c r="H96" s="5" t="s">
        <v>5100</v>
      </c>
      <c r="I96" s="2" t="s">
        <v>5099</v>
      </c>
      <c r="J96" s="1">
        <v>1</v>
      </c>
      <c r="K96" s="1"/>
      <c r="L96" s="1">
        <v>1</v>
      </c>
      <c r="M96" s="1"/>
      <c r="N96" s="1"/>
      <c r="O96" s="1" t="s">
        <v>103</v>
      </c>
      <c r="P96" s="20">
        <v>44536</v>
      </c>
      <c r="Q96" s="4" t="str">
        <f ca="1">DATEDIF(P96,NOW(),"Y")&amp;" Tahun "&amp;DATEDIF(P96,NOW(),"YM")&amp;" Bulan"&amp;DATEDIF(P96,NOW(),"MD")&amp;" Hari"</f>
        <v>0 Tahun 7 Bulan30 Hari</v>
      </c>
      <c r="R96" s="1" t="s">
        <v>81</v>
      </c>
      <c r="S96" s="1"/>
      <c r="T96" s="1" t="s">
        <v>49</v>
      </c>
      <c r="U96" s="1" t="s">
        <v>126</v>
      </c>
      <c r="V96" s="1" t="s">
        <v>144</v>
      </c>
      <c r="W96" s="1" t="s">
        <v>76</v>
      </c>
      <c r="X96" s="2" t="s">
        <v>2554</v>
      </c>
      <c r="Y96" s="71">
        <v>32782</v>
      </c>
      <c r="Z96" s="4"/>
      <c r="AA96" s="1"/>
      <c r="AB96" s="1"/>
      <c r="AC96" s="1" t="s">
        <v>4644</v>
      </c>
      <c r="AD96" s="1" t="s">
        <v>5132</v>
      </c>
      <c r="AE96" s="1"/>
      <c r="AF96" s="1"/>
      <c r="AG96" s="1"/>
      <c r="AH96" s="1" t="s">
        <v>126</v>
      </c>
      <c r="AI96" s="1"/>
      <c r="AJ96" s="1"/>
      <c r="AK96" s="286"/>
      <c r="AL96" s="1"/>
    </row>
    <row r="97" spans="1:38" s="38" customFormat="1" ht="17" customHeight="1">
      <c r="A97" s="64">
        <v>71</v>
      </c>
      <c r="B97" s="29" t="s">
        <v>282</v>
      </c>
      <c r="C97" s="1" t="s">
        <v>128</v>
      </c>
      <c r="D97" s="1" t="s">
        <v>297</v>
      </c>
      <c r="E97" s="1" t="s">
        <v>173</v>
      </c>
      <c r="F97" s="1" t="s">
        <v>4867</v>
      </c>
      <c r="G97" s="1" t="s">
        <v>4046</v>
      </c>
      <c r="H97" s="1" t="s">
        <v>3738</v>
      </c>
      <c r="I97" s="2" t="s">
        <v>3739</v>
      </c>
      <c r="J97" s="1">
        <v>1</v>
      </c>
      <c r="K97" s="1"/>
      <c r="L97" s="1">
        <v>1</v>
      </c>
      <c r="M97" s="1"/>
      <c r="N97" s="72"/>
      <c r="O97" s="1" t="s">
        <v>103</v>
      </c>
      <c r="P97" s="20">
        <v>44394</v>
      </c>
      <c r="Q97" s="4" t="str">
        <f ca="1">DATEDIF(P97,NOW(),"Y")&amp;" Tahun "&amp;DATEDIF(P97,NOW(),"YM")&amp;" Bulan"&amp;DATEDIF(P97,NOW(),"MD")&amp;" Hari"</f>
        <v>1 Tahun 0 Bulan19 Hari</v>
      </c>
      <c r="R97" s="1" t="s">
        <v>58</v>
      </c>
      <c r="S97" s="1" t="s">
        <v>146</v>
      </c>
      <c r="T97" s="1" t="s">
        <v>63</v>
      </c>
      <c r="U97" s="1" t="s">
        <v>68</v>
      </c>
      <c r="V97" s="1" t="s">
        <v>84</v>
      </c>
      <c r="W97" s="1" t="s">
        <v>71</v>
      </c>
      <c r="X97" s="2" t="s">
        <v>135</v>
      </c>
      <c r="Y97" s="71">
        <v>31775</v>
      </c>
      <c r="Z97" s="4" t="s">
        <v>3740</v>
      </c>
      <c r="AA97" s="1" t="s">
        <v>3741</v>
      </c>
      <c r="AB97" s="1" t="s">
        <v>3742</v>
      </c>
      <c r="AC97" s="65" t="s">
        <v>4644</v>
      </c>
      <c r="AD97" s="1" t="s">
        <v>3743</v>
      </c>
      <c r="AE97" s="1"/>
      <c r="AF97" s="1" t="s">
        <v>146</v>
      </c>
      <c r="AG97" s="1" t="s">
        <v>68</v>
      </c>
      <c r="AH97" s="1" t="s">
        <v>146</v>
      </c>
      <c r="AI97" s="1"/>
      <c r="AJ97" s="1"/>
      <c r="AK97" s="286"/>
      <c r="AL97" s="1">
        <v>839122641</v>
      </c>
    </row>
    <row r="98" spans="1:38" s="38" customFormat="1" ht="17" customHeight="1">
      <c r="A98" s="64">
        <v>72</v>
      </c>
      <c r="B98" s="29" t="s">
        <v>282</v>
      </c>
      <c r="C98" s="1" t="s">
        <v>128</v>
      </c>
      <c r="D98" s="7" t="s">
        <v>297</v>
      </c>
      <c r="E98" s="1" t="s">
        <v>173</v>
      </c>
      <c r="F98" s="1"/>
      <c r="G98" s="1"/>
      <c r="H98" s="76" t="s">
        <v>6151</v>
      </c>
      <c r="I98" s="2" t="s">
        <v>6152</v>
      </c>
      <c r="J98" s="1">
        <v>1</v>
      </c>
      <c r="K98" s="1"/>
      <c r="L98" s="1">
        <v>1</v>
      </c>
      <c r="M98" s="1"/>
      <c r="N98" s="21"/>
      <c r="O98" s="21" t="s">
        <v>103</v>
      </c>
      <c r="P98" s="20">
        <v>44571</v>
      </c>
      <c r="Q98" s="4"/>
      <c r="R98" s="5" t="s">
        <v>52</v>
      </c>
      <c r="S98" s="1"/>
      <c r="T98" s="1" t="s">
        <v>63</v>
      </c>
      <c r="U98" s="1" t="s">
        <v>68</v>
      </c>
      <c r="V98" s="1" t="s">
        <v>84</v>
      </c>
      <c r="W98" s="1" t="s">
        <v>76</v>
      </c>
      <c r="X98" s="275" t="s">
        <v>6153</v>
      </c>
      <c r="Y98" s="71">
        <v>34726</v>
      </c>
      <c r="Z98" s="309"/>
      <c r="AA98" s="5"/>
      <c r="AB98" s="1"/>
      <c r="AC98" s="1" t="s">
        <v>6083</v>
      </c>
      <c r="AD98" s="1" t="s">
        <v>5287</v>
      </c>
      <c r="AE98" s="1"/>
      <c r="AF98" s="1"/>
      <c r="AG98" s="1" t="s">
        <v>74</v>
      </c>
      <c r="AH98" s="1"/>
      <c r="AI98" s="1"/>
      <c r="AJ98" s="1"/>
      <c r="AK98" s="286"/>
      <c r="AL98" s="1"/>
    </row>
    <row r="99" spans="1:38" s="38" customFormat="1" ht="17" customHeight="1">
      <c r="A99" s="64">
        <v>73</v>
      </c>
      <c r="B99" s="29" t="s">
        <v>282</v>
      </c>
      <c r="C99" s="1" t="s">
        <v>128</v>
      </c>
      <c r="D99" s="1" t="s">
        <v>297</v>
      </c>
      <c r="E99" s="1" t="s">
        <v>173</v>
      </c>
      <c r="F99" s="1" t="s">
        <v>4862</v>
      </c>
      <c r="G99" s="1" t="s">
        <v>3427</v>
      </c>
      <c r="H99" s="1" t="s">
        <v>898</v>
      </c>
      <c r="I99" s="2" t="s">
        <v>899</v>
      </c>
      <c r="J99" s="1">
        <v>1</v>
      </c>
      <c r="K99" s="1"/>
      <c r="L99" s="47">
        <v>1</v>
      </c>
      <c r="M99" s="47"/>
      <c r="N99" s="72"/>
      <c r="O99" s="1" t="s">
        <v>103</v>
      </c>
      <c r="P99" s="20">
        <v>44350</v>
      </c>
      <c r="Q99" s="4" t="str">
        <f t="shared" ref="Q99:Q102" ca="1" si="6">DATEDIF(P99,NOW(),"Y")&amp;" Tahun "&amp;DATEDIF(P99,NOW(),"YM")&amp;" Bulan"&amp;DATEDIF(P99,NOW(),"MD")&amp;" Hari"</f>
        <v>1 Tahun 2 Bulan2 Hari</v>
      </c>
      <c r="R99" s="1" t="s">
        <v>81</v>
      </c>
      <c r="S99" s="1" t="s">
        <v>146</v>
      </c>
      <c r="T99" s="1" t="s">
        <v>73</v>
      </c>
      <c r="U99" s="1" t="s">
        <v>68</v>
      </c>
      <c r="V99" s="1" t="s">
        <v>84</v>
      </c>
      <c r="W99" s="1" t="s">
        <v>76</v>
      </c>
      <c r="X99" s="2" t="s">
        <v>84</v>
      </c>
      <c r="Y99" s="71">
        <v>35677</v>
      </c>
      <c r="Z99" s="4" t="str">
        <f ca="1">DATEDIF(Y99,NOW(),"Y")&amp;" Tahun "&amp;DATEDIF(Y99,NOW(),"YM")&amp;" Bulan"</f>
        <v>24 Tahun 11 Bulan</v>
      </c>
      <c r="AA99" s="1"/>
      <c r="AB99" s="1"/>
      <c r="AC99" s="65" t="s">
        <v>4644</v>
      </c>
      <c r="AD99" s="1" t="s">
        <v>2899</v>
      </c>
      <c r="AE99" s="1"/>
      <c r="AF99" s="1" t="s">
        <v>146</v>
      </c>
      <c r="AG99" s="1" t="s">
        <v>146</v>
      </c>
      <c r="AH99" s="1" t="s">
        <v>146</v>
      </c>
      <c r="AI99" s="1">
        <v>19041100660</v>
      </c>
      <c r="AJ99" s="564" t="s">
        <v>4242</v>
      </c>
      <c r="AK99" s="286">
        <v>940278070956000</v>
      </c>
      <c r="AL99" s="1">
        <v>824326867</v>
      </c>
    </row>
    <row r="100" spans="1:38" s="38" customFormat="1" ht="17" customHeight="1">
      <c r="A100" s="64">
        <v>74</v>
      </c>
      <c r="B100" s="29" t="s">
        <v>282</v>
      </c>
      <c r="C100" s="1" t="s">
        <v>128</v>
      </c>
      <c r="D100" s="1" t="s">
        <v>297</v>
      </c>
      <c r="E100" s="1" t="s">
        <v>173</v>
      </c>
      <c r="F100" s="1"/>
      <c r="G100" s="1" t="s">
        <v>5178</v>
      </c>
      <c r="H100" s="5" t="s">
        <v>5082</v>
      </c>
      <c r="I100" s="2" t="s">
        <v>5083</v>
      </c>
      <c r="J100" s="1">
        <v>1</v>
      </c>
      <c r="K100" s="1"/>
      <c r="L100" s="1">
        <v>1</v>
      </c>
      <c r="M100" s="1"/>
      <c r="N100" s="1"/>
      <c r="O100" s="1" t="s">
        <v>103</v>
      </c>
      <c r="P100" s="20">
        <v>44536</v>
      </c>
      <c r="Q100" s="4" t="str">
        <f t="shared" ca="1" si="6"/>
        <v>0 Tahun 7 Bulan30 Hari</v>
      </c>
      <c r="R100" s="1" t="s">
        <v>81</v>
      </c>
      <c r="S100" s="1"/>
      <c r="T100" s="1" t="s">
        <v>63</v>
      </c>
      <c r="U100" s="1" t="s">
        <v>68</v>
      </c>
      <c r="V100" s="1" t="s">
        <v>84</v>
      </c>
      <c r="W100" s="1" t="s">
        <v>56</v>
      </c>
      <c r="X100" s="616" t="s">
        <v>84</v>
      </c>
      <c r="Y100" s="71">
        <v>34410</v>
      </c>
      <c r="Z100" s="4"/>
      <c r="AA100" s="1"/>
      <c r="AB100" s="1"/>
      <c r="AC100" s="1" t="s">
        <v>4644</v>
      </c>
      <c r="AD100" s="1" t="s">
        <v>5084</v>
      </c>
      <c r="AE100" s="1"/>
      <c r="AF100" s="1" t="s">
        <v>57</v>
      </c>
      <c r="AG100" s="1" t="s">
        <v>74</v>
      </c>
      <c r="AH100" s="1"/>
      <c r="AI100" s="1"/>
      <c r="AJ100" s="1"/>
      <c r="AK100" s="286"/>
      <c r="AL100" s="1"/>
    </row>
    <row r="101" spans="1:38" s="38" customFormat="1" ht="17" customHeight="1">
      <c r="A101" s="64">
        <v>75</v>
      </c>
      <c r="B101" s="29" t="s">
        <v>282</v>
      </c>
      <c r="C101" s="1" t="s">
        <v>128</v>
      </c>
      <c r="D101" s="1" t="s">
        <v>297</v>
      </c>
      <c r="E101" s="1" t="s">
        <v>173</v>
      </c>
      <c r="F101" s="1" t="s">
        <v>960</v>
      </c>
      <c r="G101" s="1" t="s">
        <v>961</v>
      </c>
      <c r="H101" s="1" t="s">
        <v>962</v>
      </c>
      <c r="I101" s="2" t="s">
        <v>963</v>
      </c>
      <c r="J101" s="1">
        <v>1</v>
      </c>
      <c r="K101" s="1"/>
      <c r="L101" s="1">
        <v>1</v>
      </c>
      <c r="M101" s="1"/>
      <c r="N101" s="72"/>
      <c r="O101" s="1" t="s">
        <v>103</v>
      </c>
      <c r="P101" s="20">
        <v>44291</v>
      </c>
      <c r="Q101" s="4" t="str">
        <f t="shared" ca="1" si="6"/>
        <v>1 Tahun 4 Bulan0 Hari</v>
      </c>
      <c r="R101" s="1" t="s">
        <v>52</v>
      </c>
      <c r="S101" s="1" t="s">
        <v>146</v>
      </c>
      <c r="T101" s="1" t="s">
        <v>63</v>
      </c>
      <c r="U101" s="1" t="s">
        <v>68</v>
      </c>
      <c r="V101" s="1" t="s">
        <v>68</v>
      </c>
      <c r="W101" s="1" t="s">
        <v>71</v>
      </c>
      <c r="X101" s="2" t="s">
        <v>84</v>
      </c>
      <c r="Y101" s="71">
        <v>32395</v>
      </c>
      <c r="Z101" s="4" t="str">
        <f ca="1">DATEDIF(Y101,NOW(),"Y")&amp;" Tahun "&amp;DATEDIF(Y101,NOW(),"YM")&amp;" Bulan"</f>
        <v>33 Tahun 10 Bulan</v>
      </c>
      <c r="AA101" s="1"/>
      <c r="AB101" s="1"/>
      <c r="AC101" s="65" t="s">
        <v>4644</v>
      </c>
      <c r="AD101" s="1" t="s">
        <v>2918</v>
      </c>
      <c r="AE101" s="1"/>
      <c r="AF101" s="1" t="s">
        <v>146</v>
      </c>
      <c r="AG101" s="1" t="s">
        <v>146</v>
      </c>
      <c r="AH101" s="1" t="s">
        <v>146</v>
      </c>
      <c r="AI101" s="1">
        <v>19025678707</v>
      </c>
      <c r="AJ101" s="1"/>
      <c r="AK101" s="286">
        <v>940230493956000</v>
      </c>
      <c r="AL101" s="1">
        <v>806112631</v>
      </c>
    </row>
    <row r="102" spans="1:38" s="38" customFormat="1" ht="17" customHeight="1">
      <c r="A102" s="64">
        <v>76</v>
      </c>
      <c r="B102" s="29" t="s">
        <v>282</v>
      </c>
      <c r="C102" s="1" t="s">
        <v>128</v>
      </c>
      <c r="D102" s="1" t="s">
        <v>297</v>
      </c>
      <c r="E102" s="1" t="s">
        <v>173</v>
      </c>
      <c r="F102" s="1" t="s">
        <v>929</v>
      </c>
      <c r="G102" s="1" t="s">
        <v>930</v>
      </c>
      <c r="H102" s="1" t="s">
        <v>931</v>
      </c>
      <c r="I102" s="2" t="s">
        <v>932</v>
      </c>
      <c r="J102" s="1">
        <v>1</v>
      </c>
      <c r="K102" s="1"/>
      <c r="L102" s="1">
        <v>1</v>
      </c>
      <c r="M102" s="1"/>
      <c r="N102" s="72"/>
      <c r="O102" s="1" t="s">
        <v>103</v>
      </c>
      <c r="P102" s="20">
        <v>43811</v>
      </c>
      <c r="Q102" s="4" t="str">
        <f t="shared" ca="1" si="6"/>
        <v>2 Tahun 7 Bulan24 Hari</v>
      </c>
      <c r="R102" s="1" t="s">
        <v>78</v>
      </c>
      <c r="S102" s="1"/>
      <c r="T102" s="1" t="s">
        <v>49</v>
      </c>
      <c r="U102" s="1" t="s">
        <v>66</v>
      </c>
      <c r="V102" s="1" t="s">
        <v>182</v>
      </c>
      <c r="W102" s="1" t="s">
        <v>56</v>
      </c>
      <c r="X102" s="2" t="s">
        <v>2499</v>
      </c>
      <c r="Y102" s="71">
        <v>34834</v>
      </c>
      <c r="Z102" s="4" t="str">
        <f ca="1">DATEDIF(Y102,NOW(),"Y")&amp;" Tahun "&amp;DATEDIF(Y102,NOW(),"YM")&amp;" Bulan"</f>
        <v>27 Tahun 2 Bulan</v>
      </c>
      <c r="AA102" s="1"/>
      <c r="AB102" s="1"/>
      <c r="AC102" s="65" t="s">
        <v>4644</v>
      </c>
      <c r="AD102" s="1" t="s">
        <v>2908</v>
      </c>
      <c r="AE102" s="1"/>
      <c r="AF102" s="1"/>
      <c r="AG102" s="1"/>
      <c r="AH102" s="1" t="s">
        <v>66</v>
      </c>
      <c r="AI102" s="1">
        <v>20002643870</v>
      </c>
      <c r="AJ102" s="1"/>
      <c r="AK102" s="286"/>
      <c r="AL102" s="1">
        <v>898497270</v>
      </c>
    </row>
    <row r="103" spans="1:38" s="38" customFormat="1" ht="17" customHeight="1">
      <c r="A103" s="64">
        <v>79</v>
      </c>
      <c r="B103" s="29" t="s">
        <v>282</v>
      </c>
      <c r="C103" s="1" t="s">
        <v>128</v>
      </c>
      <c r="D103" s="7" t="s">
        <v>297</v>
      </c>
      <c r="E103" s="1" t="s">
        <v>173</v>
      </c>
      <c r="F103" s="1"/>
      <c r="G103" s="1"/>
      <c r="H103" s="76" t="s">
        <v>6133</v>
      </c>
      <c r="I103" s="2" t="s">
        <v>6134</v>
      </c>
      <c r="J103" s="1">
        <v>1</v>
      </c>
      <c r="K103" s="1"/>
      <c r="L103" s="1">
        <v>1</v>
      </c>
      <c r="M103" s="1"/>
      <c r="N103" s="21"/>
      <c r="O103" s="21" t="s">
        <v>103</v>
      </c>
      <c r="P103" s="20">
        <v>44571</v>
      </c>
      <c r="Q103" s="4"/>
      <c r="R103" s="5" t="s">
        <v>52</v>
      </c>
      <c r="S103" s="1"/>
      <c r="T103" s="1" t="s">
        <v>49</v>
      </c>
      <c r="U103" s="1" t="s">
        <v>66</v>
      </c>
      <c r="V103" s="1" t="s">
        <v>67</v>
      </c>
      <c r="W103" s="1" t="s">
        <v>51</v>
      </c>
      <c r="X103" s="275" t="s">
        <v>171</v>
      </c>
      <c r="Y103" s="71">
        <v>29586</v>
      </c>
      <c r="Z103" s="309"/>
      <c r="AA103" s="5"/>
      <c r="AB103" s="1"/>
      <c r="AC103" s="1" t="s">
        <v>6083</v>
      </c>
      <c r="AD103" s="1" t="s">
        <v>6135</v>
      </c>
      <c r="AE103" s="1"/>
      <c r="AF103" s="1"/>
      <c r="AG103" s="1"/>
      <c r="AH103" s="1" t="s">
        <v>66</v>
      </c>
      <c r="AI103" s="1"/>
      <c r="AJ103" s="1"/>
      <c r="AK103" s="286"/>
      <c r="AL103" s="1"/>
    </row>
    <row r="104" spans="1:38" s="38" customFormat="1" ht="17" customHeight="1">
      <c r="A104" s="64">
        <v>80</v>
      </c>
      <c r="B104" s="29" t="s">
        <v>282</v>
      </c>
      <c r="C104" s="1" t="s">
        <v>128</v>
      </c>
      <c r="D104" s="1" t="s">
        <v>297</v>
      </c>
      <c r="E104" s="1" t="s">
        <v>173</v>
      </c>
      <c r="F104" s="1"/>
      <c r="G104" s="1" t="s">
        <v>915</v>
      </c>
      <c r="H104" s="1" t="s">
        <v>916</v>
      </c>
      <c r="I104" s="2" t="s">
        <v>917</v>
      </c>
      <c r="J104" s="1">
        <v>1</v>
      </c>
      <c r="K104" s="1"/>
      <c r="L104" s="1">
        <v>1</v>
      </c>
      <c r="M104" s="1"/>
      <c r="N104" s="72"/>
      <c r="O104" s="1" t="s">
        <v>103</v>
      </c>
      <c r="P104" s="20">
        <v>44507</v>
      </c>
      <c r="Q104" s="4" t="str">
        <f ca="1">DATEDIF(P104,NOW(),"Y")&amp;" Tahun "&amp;DATEDIF(P104,NOW(),"YM")&amp;" Bulan"&amp;DATEDIF(P104,NOW(),"MD")&amp;" Hari"</f>
        <v>0 Tahun 8 Bulan29 Hari</v>
      </c>
      <c r="R104" s="1" t="s">
        <v>54</v>
      </c>
      <c r="S104" s="1" t="s">
        <v>62</v>
      </c>
      <c r="T104" s="1" t="s">
        <v>63</v>
      </c>
      <c r="U104" s="1" t="s">
        <v>68</v>
      </c>
      <c r="V104" s="1" t="s">
        <v>68</v>
      </c>
      <c r="W104" s="1" t="s">
        <v>76</v>
      </c>
      <c r="X104" s="2" t="s">
        <v>2497</v>
      </c>
      <c r="Y104" s="71">
        <v>35525</v>
      </c>
      <c r="Z104" s="4" t="s">
        <v>4461</v>
      </c>
      <c r="AA104" s="1"/>
      <c r="AB104" s="1"/>
      <c r="AC104" s="65" t="s">
        <v>4644</v>
      </c>
      <c r="AD104" s="1" t="s">
        <v>2903</v>
      </c>
      <c r="AE104" s="1"/>
      <c r="AF104" s="1"/>
      <c r="AG104" s="1"/>
      <c r="AH104" s="1" t="s">
        <v>68</v>
      </c>
      <c r="AI104" s="1">
        <v>19082554635</v>
      </c>
      <c r="AJ104" s="1"/>
      <c r="AK104" s="286"/>
      <c r="AL104" s="1">
        <v>861098336</v>
      </c>
    </row>
    <row r="105" spans="1:38" s="38" customFormat="1" ht="17" customHeight="1">
      <c r="A105" s="64">
        <v>82</v>
      </c>
      <c r="B105" s="29" t="s">
        <v>282</v>
      </c>
      <c r="C105" s="1" t="s">
        <v>128</v>
      </c>
      <c r="D105" s="1" t="s">
        <v>297</v>
      </c>
      <c r="E105" s="1" t="s">
        <v>173</v>
      </c>
      <c r="F105" s="1"/>
      <c r="G105" s="1" t="s">
        <v>5177</v>
      </c>
      <c r="H105" s="5" t="s">
        <v>5079</v>
      </c>
      <c r="I105" s="2" t="s">
        <v>5080</v>
      </c>
      <c r="J105" s="1">
        <v>1</v>
      </c>
      <c r="K105" s="1"/>
      <c r="L105" s="1">
        <v>1</v>
      </c>
      <c r="M105" s="1"/>
      <c r="N105" s="1"/>
      <c r="O105" s="1" t="s">
        <v>103</v>
      </c>
      <c r="P105" s="20">
        <v>44536</v>
      </c>
      <c r="Q105" s="4" t="str">
        <f ca="1">DATEDIF(P105,NOW(),"Y")&amp;" Tahun "&amp;DATEDIF(P105,NOW(),"YM")&amp;" Bulan"&amp;DATEDIF(P105,NOW(),"MD")&amp;" Hari"</f>
        <v>0 Tahun 7 Bulan30 Hari</v>
      </c>
      <c r="R105" s="1" t="s">
        <v>54</v>
      </c>
      <c r="S105" s="1" t="s">
        <v>62</v>
      </c>
      <c r="T105" s="1" t="s">
        <v>73</v>
      </c>
      <c r="U105" s="1" t="s">
        <v>68</v>
      </c>
      <c r="V105" s="1" t="s">
        <v>180</v>
      </c>
      <c r="W105" s="1" t="s">
        <v>51</v>
      </c>
      <c r="X105" s="2" t="s">
        <v>381</v>
      </c>
      <c r="Y105" s="71">
        <v>31625</v>
      </c>
      <c r="Z105" s="4"/>
      <c r="AA105" s="1"/>
      <c r="AB105" s="1"/>
      <c r="AC105" s="1" t="s">
        <v>4644</v>
      </c>
      <c r="AD105" s="1" t="s">
        <v>5081</v>
      </c>
      <c r="AE105" s="1"/>
      <c r="AF105" s="1" t="s">
        <v>57</v>
      </c>
      <c r="AG105" s="1" t="s">
        <v>74</v>
      </c>
      <c r="AH105" s="1"/>
      <c r="AI105" s="1"/>
      <c r="AJ105" s="1"/>
      <c r="AK105" s="286"/>
      <c r="AL105" s="1"/>
    </row>
    <row r="106" spans="1:38" s="38" customFormat="1" ht="17" customHeight="1">
      <c r="A106" s="64">
        <v>83</v>
      </c>
      <c r="B106" s="29" t="s">
        <v>282</v>
      </c>
      <c r="C106" s="1" t="s">
        <v>128</v>
      </c>
      <c r="D106" s="1" t="s">
        <v>297</v>
      </c>
      <c r="E106" s="1" t="s">
        <v>173</v>
      </c>
      <c r="F106" s="1" t="s">
        <v>4866</v>
      </c>
      <c r="G106" s="1" t="s">
        <v>4047</v>
      </c>
      <c r="H106" s="1" t="s">
        <v>3733</v>
      </c>
      <c r="I106" s="2" t="s">
        <v>3734</v>
      </c>
      <c r="J106" s="1">
        <v>1</v>
      </c>
      <c r="K106" s="1"/>
      <c r="L106" s="1">
        <v>1</v>
      </c>
      <c r="M106" s="1"/>
      <c r="N106" s="72"/>
      <c r="O106" s="1" t="s">
        <v>103</v>
      </c>
      <c r="P106" s="20">
        <v>44394</v>
      </c>
      <c r="Q106" s="4" t="str">
        <f ca="1">DATEDIF(P106,NOW(),"Y")&amp;" Tahun "&amp;DATEDIF(P106,NOW(),"YM")&amp;" Bulan"&amp;DATEDIF(P106,NOW(),"MD")&amp;" Hari"</f>
        <v>1 Tahun 0 Bulan19 Hari</v>
      </c>
      <c r="R106" s="1" t="s">
        <v>54</v>
      </c>
      <c r="S106" s="1" t="s">
        <v>146</v>
      </c>
      <c r="T106" s="1" t="s">
        <v>63</v>
      </c>
      <c r="U106" s="1" t="s">
        <v>68</v>
      </c>
      <c r="V106" s="1" t="s">
        <v>68</v>
      </c>
      <c r="W106" s="1" t="s">
        <v>3735</v>
      </c>
      <c r="X106" s="2" t="s">
        <v>315</v>
      </c>
      <c r="Y106" s="71">
        <v>34550</v>
      </c>
      <c r="Z106" s="4" t="s">
        <v>3736</v>
      </c>
      <c r="AA106" s="1"/>
      <c r="AB106" s="1"/>
      <c r="AC106" s="65" t="s">
        <v>4644</v>
      </c>
      <c r="AD106" s="1" t="s">
        <v>3737</v>
      </c>
      <c r="AE106" s="1"/>
      <c r="AF106" s="1" t="s">
        <v>146</v>
      </c>
      <c r="AG106" s="1" t="s">
        <v>68</v>
      </c>
      <c r="AH106" s="1" t="s">
        <v>146</v>
      </c>
      <c r="AI106" s="1">
        <v>19048701288</v>
      </c>
      <c r="AJ106" s="1"/>
      <c r="AK106" s="286"/>
      <c r="AL106" s="1">
        <v>839057476</v>
      </c>
    </row>
    <row r="107" spans="1:38" s="38" customFormat="1" ht="17" customHeight="1">
      <c r="A107" s="64">
        <v>84</v>
      </c>
      <c r="B107" s="29" t="s">
        <v>282</v>
      </c>
      <c r="C107" s="1" t="s">
        <v>128</v>
      </c>
      <c r="D107" s="1" t="s">
        <v>297</v>
      </c>
      <c r="E107" s="1" t="s">
        <v>173</v>
      </c>
      <c r="F107" s="1" t="s">
        <v>4863</v>
      </c>
      <c r="G107" s="1" t="s">
        <v>3425</v>
      </c>
      <c r="H107" s="1" t="s">
        <v>900</v>
      </c>
      <c r="I107" s="2" t="s">
        <v>901</v>
      </c>
      <c r="J107" s="1">
        <v>1</v>
      </c>
      <c r="K107" s="1"/>
      <c r="L107" s="47">
        <v>1</v>
      </c>
      <c r="M107" s="47"/>
      <c r="N107" s="72"/>
      <c r="O107" s="1" t="s">
        <v>103</v>
      </c>
      <c r="P107" s="20">
        <v>44350</v>
      </c>
      <c r="Q107" s="4" t="str">
        <f ca="1">DATEDIF(P107,NOW(),"Y")&amp;" Tahun "&amp;DATEDIF(P107,NOW(),"YM")&amp;" Bulan"&amp;DATEDIF(P107,NOW(),"MD")&amp;" Hari"</f>
        <v>1 Tahun 2 Bulan2 Hari</v>
      </c>
      <c r="R107" s="1" t="s">
        <v>81</v>
      </c>
      <c r="S107" s="1" t="s">
        <v>146</v>
      </c>
      <c r="T107" s="1" t="s">
        <v>73</v>
      </c>
      <c r="U107" s="1" t="s">
        <v>68</v>
      </c>
      <c r="V107" s="1" t="s">
        <v>68</v>
      </c>
      <c r="W107" s="1" t="s">
        <v>56</v>
      </c>
      <c r="X107" s="2" t="s">
        <v>381</v>
      </c>
      <c r="Y107" s="71">
        <v>27056</v>
      </c>
      <c r="Z107" s="4" t="str">
        <f ca="1">DATEDIF(Y107,NOW(),"Y")&amp;" Tahun "&amp;DATEDIF(Y107,NOW(),"YM")&amp;" Bulan"</f>
        <v>48 Tahun 6 Bulan</v>
      </c>
      <c r="AA107" s="1"/>
      <c r="AB107" s="1"/>
      <c r="AC107" s="65" t="s">
        <v>4644</v>
      </c>
      <c r="AD107" s="1" t="s">
        <v>2899</v>
      </c>
      <c r="AE107" s="1"/>
      <c r="AF107" s="1" t="s">
        <v>146</v>
      </c>
      <c r="AG107" s="1" t="s">
        <v>146</v>
      </c>
      <c r="AH107" s="1" t="s">
        <v>146</v>
      </c>
      <c r="AI107" s="1">
        <v>19041101072</v>
      </c>
      <c r="AJ107" s="564" t="s">
        <v>4243</v>
      </c>
      <c r="AK107" s="286">
        <v>940232416956000</v>
      </c>
      <c r="AL107" s="1">
        <v>824326801</v>
      </c>
    </row>
    <row r="108" spans="1:38" s="38" customFormat="1" ht="17" customHeight="1">
      <c r="A108" s="64">
        <v>85</v>
      </c>
      <c r="B108" s="29" t="s">
        <v>282</v>
      </c>
      <c r="C108" s="1" t="s">
        <v>128</v>
      </c>
      <c r="D108" s="7" t="s">
        <v>297</v>
      </c>
      <c r="E108" s="1" t="s">
        <v>173</v>
      </c>
      <c r="F108" s="1"/>
      <c r="G108" s="1"/>
      <c r="H108" s="76" t="s">
        <v>6493</v>
      </c>
      <c r="I108" s="2" t="s">
        <v>6494</v>
      </c>
      <c r="J108" s="1">
        <v>1</v>
      </c>
      <c r="K108" s="1"/>
      <c r="L108" s="1">
        <v>1</v>
      </c>
      <c r="M108" s="1"/>
      <c r="N108" s="72"/>
      <c r="O108" s="1" t="s">
        <v>103</v>
      </c>
      <c r="P108" s="303">
        <v>44606</v>
      </c>
      <c r="Q108" s="4"/>
      <c r="R108" s="5" t="s">
        <v>58</v>
      </c>
      <c r="S108" s="1" t="s">
        <v>220</v>
      </c>
      <c r="T108" s="1" t="s">
        <v>73</v>
      </c>
      <c r="U108" s="565" t="s">
        <v>68</v>
      </c>
      <c r="V108" s="565" t="s">
        <v>140</v>
      </c>
      <c r="W108" s="1" t="s">
        <v>76</v>
      </c>
      <c r="X108" s="275" t="s">
        <v>334</v>
      </c>
      <c r="Y108" s="71">
        <v>36955</v>
      </c>
      <c r="Z108" s="309"/>
      <c r="AA108" s="5"/>
      <c r="AB108" s="1"/>
      <c r="AC108" s="1" t="s">
        <v>6083</v>
      </c>
      <c r="AD108" s="1" t="s">
        <v>6495</v>
      </c>
      <c r="AE108" s="1"/>
      <c r="AF108" s="1"/>
      <c r="AG108" s="1"/>
      <c r="AH108" s="1" t="s">
        <v>68</v>
      </c>
      <c r="AI108" s="5"/>
      <c r="AJ108" s="1"/>
      <c r="AK108" s="532"/>
      <c r="AL108" s="1"/>
    </row>
    <row r="109" spans="1:38" s="38" customFormat="1" ht="17" customHeight="1">
      <c r="A109" s="64">
        <v>86</v>
      </c>
      <c r="B109" s="29" t="s">
        <v>282</v>
      </c>
      <c r="C109" s="1" t="s">
        <v>128</v>
      </c>
      <c r="D109" s="47" t="s">
        <v>297</v>
      </c>
      <c r="E109" s="47" t="s">
        <v>173</v>
      </c>
      <c r="F109" s="1" t="s">
        <v>4860</v>
      </c>
      <c r="G109" s="7" t="s">
        <v>3325</v>
      </c>
      <c r="H109" s="580" t="s">
        <v>317</v>
      </c>
      <c r="I109" s="699" t="s">
        <v>318</v>
      </c>
      <c r="J109" s="47">
        <v>1</v>
      </c>
      <c r="K109" s="47"/>
      <c r="L109" s="47">
        <v>1</v>
      </c>
      <c r="M109" s="47"/>
      <c r="N109" s="601"/>
      <c r="O109" s="1" t="s">
        <v>103</v>
      </c>
      <c r="P109" s="603">
        <v>44319</v>
      </c>
      <c r="Q109" s="4" t="str">
        <f ca="1">DATEDIF(P109,NOW(),"Y")&amp;" Tahun "&amp;DATEDIF(P109,NOW(),"YM")&amp;" Bulan"&amp;DATEDIF(P109,NOW(),"MD")&amp;" Hari"</f>
        <v>1 Tahun 3 Bulan2 Hari</v>
      </c>
      <c r="R109" s="1" t="s">
        <v>52</v>
      </c>
      <c r="S109" s="66"/>
      <c r="T109" s="1" t="s">
        <v>63</v>
      </c>
      <c r="U109" s="1" t="s">
        <v>68</v>
      </c>
      <c r="V109" s="1" t="s">
        <v>68</v>
      </c>
      <c r="W109" s="66" t="s">
        <v>51</v>
      </c>
      <c r="X109" s="581" t="s">
        <v>319</v>
      </c>
      <c r="Y109" s="582">
        <v>28521</v>
      </c>
      <c r="Z109" s="4" t="str">
        <f ca="1">DATEDIF(Y109,NOW(),"Y")&amp;" Tahun "&amp;DATEDIF(Y109,NOW(),"YM")&amp;" Bulan"</f>
        <v>44 Tahun 6 Bulan</v>
      </c>
      <c r="AA109" s="1"/>
      <c r="AB109" s="1"/>
      <c r="AC109" s="65" t="s">
        <v>4644</v>
      </c>
      <c r="AD109" s="65" t="s">
        <v>320</v>
      </c>
      <c r="AE109" s="1"/>
      <c r="AF109" s="65" t="s">
        <v>146</v>
      </c>
      <c r="AG109" s="65" t="s">
        <v>146</v>
      </c>
      <c r="AH109" s="65" t="s">
        <v>68</v>
      </c>
      <c r="AI109" s="82">
        <v>19025679192</v>
      </c>
      <c r="AJ109" s="83"/>
      <c r="AK109" s="532"/>
      <c r="AL109" s="7">
        <v>824326798</v>
      </c>
    </row>
    <row r="110" spans="1:38" s="38" customFormat="1" ht="17" customHeight="1">
      <c r="A110" s="64">
        <v>87</v>
      </c>
      <c r="B110" s="29" t="s">
        <v>282</v>
      </c>
      <c r="C110" s="1" t="s">
        <v>128</v>
      </c>
      <c r="D110" s="7" t="s">
        <v>297</v>
      </c>
      <c r="E110" s="1" t="s">
        <v>173</v>
      </c>
      <c r="F110" s="1"/>
      <c r="G110" s="1"/>
      <c r="H110" s="76" t="s">
        <v>6099</v>
      </c>
      <c r="I110" s="2" t="s">
        <v>6100</v>
      </c>
      <c r="J110" s="1">
        <v>1</v>
      </c>
      <c r="K110" s="1"/>
      <c r="L110" s="1">
        <v>1</v>
      </c>
      <c r="M110" s="1"/>
      <c r="N110" s="21"/>
      <c r="O110" s="21" t="s">
        <v>103</v>
      </c>
      <c r="P110" s="303">
        <v>44571</v>
      </c>
      <c r="Q110" s="4"/>
      <c r="R110" s="5" t="s">
        <v>81</v>
      </c>
      <c r="S110" s="1"/>
      <c r="T110" s="1" t="s">
        <v>63</v>
      </c>
      <c r="U110" s="1" t="s">
        <v>68</v>
      </c>
      <c r="V110" s="1" t="s">
        <v>201</v>
      </c>
      <c r="W110" s="1" t="s">
        <v>76</v>
      </c>
      <c r="X110" s="275" t="s">
        <v>6101</v>
      </c>
      <c r="Y110" s="71">
        <v>29127</v>
      </c>
      <c r="Z110" s="309"/>
      <c r="AA110" s="5"/>
      <c r="AB110" s="1"/>
      <c r="AC110" s="1" t="s">
        <v>6083</v>
      </c>
      <c r="AD110" s="1" t="s">
        <v>5287</v>
      </c>
      <c r="AE110" s="1"/>
      <c r="AF110" s="1" t="s">
        <v>57</v>
      </c>
      <c r="AG110" s="1" t="s">
        <v>74</v>
      </c>
      <c r="AH110" s="1"/>
      <c r="AI110" s="1"/>
      <c r="AJ110" s="1"/>
      <c r="AK110" s="532"/>
      <c r="AL110" s="1"/>
    </row>
    <row r="111" spans="1:38" s="38" customFormat="1" ht="17" customHeight="1">
      <c r="A111" s="64">
        <v>88</v>
      </c>
      <c r="B111" s="29" t="s">
        <v>282</v>
      </c>
      <c r="C111" s="1" t="s">
        <v>128</v>
      </c>
      <c r="D111" s="7" t="s">
        <v>297</v>
      </c>
      <c r="E111" s="1" t="s">
        <v>173</v>
      </c>
      <c r="F111" s="1"/>
      <c r="G111" s="1"/>
      <c r="H111" s="76" t="s">
        <v>6116</v>
      </c>
      <c r="I111" s="2" t="s">
        <v>6117</v>
      </c>
      <c r="J111" s="1">
        <v>1</v>
      </c>
      <c r="K111" s="1"/>
      <c r="L111" s="1">
        <v>1</v>
      </c>
      <c r="M111" s="1"/>
      <c r="N111" s="21"/>
      <c r="O111" s="21" t="s">
        <v>103</v>
      </c>
      <c r="P111" s="303">
        <v>44571</v>
      </c>
      <c r="Q111" s="4"/>
      <c r="R111" s="5" t="s">
        <v>78</v>
      </c>
      <c r="S111" s="1"/>
      <c r="T111" s="1" t="s">
        <v>63</v>
      </c>
      <c r="U111" s="1" t="s">
        <v>68</v>
      </c>
      <c r="V111" s="1" t="s">
        <v>201</v>
      </c>
      <c r="W111" s="1" t="s">
        <v>71</v>
      </c>
      <c r="X111" s="275" t="s">
        <v>315</v>
      </c>
      <c r="Y111" s="71">
        <v>27561</v>
      </c>
      <c r="Z111" s="309"/>
      <c r="AA111" s="5"/>
      <c r="AB111" s="1"/>
      <c r="AC111" s="1" t="s">
        <v>6083</v>
      </c>
      <c r="AD111" s="1" t="s">
        <v>6118</v>
      </c>
      <c r="AE111" s="1"/>
      <c r="AF111" s="1"/>
      <c r="AG111" s="1"/>
      <c r="AH111" s="1" t="s">
        <v>68</v>
      </c>
      <c r="AI111" s="1"/>
      <c r="AJ111" s="1"/>
      <c r="AK111" s="532"/>
      <c r="AL111" s="1"/>
    </row>
    <row r="112" spans="1:38" s="35" customFormat="1" ht="19.5" customHeight="1">
      <c r="A112" s="668">
        <v>1</v>
      </c>
      <c r="B112" s="29" t="s">
        <v>282</v>
      </c>
      <c r="C112" s="1" t="s">
        <v>128</v>
      </c>
      <c r="D112" s="7" t="s">
        <v>297</v>
      </c>
      <c r="E112" s="179" t="s">
        <v>173</v>
      </c>
      <c r="F112" s="179"/>
      <c r="G112" s="179"/>
      <c r="H112" s="669" t="s">
        <v>6913</v>
      </c>
      <c r="I112" s="75" t="s">
        <v>6914</v>
      </c>
      <c r="J112" s="72">
        <v>1</v>
      </c>
      <c r="K112" s="72"/>
      <c r="L112" s="72"/>
      <c r="M112" s="72"/>
      <c r="N112" s="179">
        <v>1</v>
      </c>
      <c r="O112" s="179"/>
      <c r="P112" s="181">
        <v>44686</v>
      </c>
      <c r="Q112" s="255"/>
      <c r="R112" s="183" t="s">
        <v>52</v>
      </c>
      <c r="S112" s="179"/>
      <c r="T112" s="179" t="s">
        <v>49</v>
      </c>
      <c r="U112" s="179" t="s">
        <v>66</v>
      </c>
      <c r="V112" s="179" t="s">
        <v>67</v>
      </c>
      <c r="W112" s="179" t="s">
        <v>76</v>
      </c>
      <c r="X112" s="670" t="s">
        <v>2534</v>
      </c>
      <c r="Y112" s="182">
        <v>36062</v>
      </c>
      <c r="Z112" s="671"/>
      <c r="AA112" s="183"/>
      <c r="AB112" s="179"/>
      <c r="AC112" s="179" t="s">
        <v>4644</v>
      </c>
      <c r="AD112" s="179" t="s">
        <v>6915</v>
      </c>
      <c r="AE112" s="179"/>
      <c r="AF112" s="179"/>
      <c r="AG112" s="179"/>
      <c r="AH112" s="179" t="s">
        <v>66</v>
      </c>
      <c r="AI112" s="179"/>
      <c r="AJ112" s="179"/>
      <c r="AK112" s="672"/>
      <c r="AL112" s="179"/>
    </row>
    <row r="113" spans="1:42" s="676" customFormat="1" ht="18.75" customHeight="1">
      <c r="A113" s="673">
        <v>2</v>
      </c>
      <c r="B113" s="29" t="s">
        <v>282</v>
      </c>
      <c r="C113" s="1" t="s">
        <v>128</v>
      </c>
      <c r="D113" s="7" t="s">
        <v>297</v>
      </c>
      <c r="E113" s="179" t="s">
        <v>173</v>
      </c>
      <c r="F113" s="179"/>
      <c r="G113" s="674"/>
      <c r="H113" s="26" t="s">
        <v>6916</v>
      </c>
      <c r="I113" s="67" t="s">
        <v>6917</v>
      </c>
      <c r="J113" s="551">
        <v>1</v>
      </c>
      <c r="K113" s="585"/>
      <c r="L113" s="585"/>
      <c r="M113" s="1"/>
      <c r="N113" s="21">
        <v>1</v>
      </c>
      <c r="O113" s="21"/>
      <c r="P113" s="181">
        <v>44686</v>
      </c>
      <c r="Q113" s="34"/>
      <c r="R113" s="53" t="s">
        <v>81</v>
      </c>
      <c r="S113" s="23"/>
      <c r="T113" s="23" t="s">
        <v>49</v>
      </c>
      <c r="U113" s="23" t="s">
        <v>126</v>
      </c>
      <c r="V113" s="21" t="s">
        <v>3859</v>
      </c>
      <c r="W113" s="28" t="s">
        <v>51</v>
      </c>
      <c r="X113" s="54" t="s">
        <v>3617</v>
      </c>
      <c r="Y113" s="63">
        <v>31777</v>
      </c>
      <c r="Z113" s="34"/>
      <c r="AA113" s="27"/>
      <c r="AB113" s="21"/>
      <c r="AC113" s="179" t="s">
        <v>4644</v>
      </c>
      <c r="AD113" s="49" t="s">
        <v>6918</v>
      </c>
      <c r="AE113" s="21"/>
      <c r="AF113" s="49"/>
      <c r="AG113" s="49"/>
      <c r="AH113" s="49" t="s">
        <v>126</v>
      </c>
      <c r="AI113" s="251"/>
      <c r="AJ113" s="251"/>
      <c r="AK113" s="21"/>
      <c r="AL113" s="675"/>
      <c r="AM113" s="35"/>
      <c r="AN113" s="35"/>
      <c r="AO113" s="35"/>
      <c r="AP113" s="35"/>
    </row>
    <row r="114" spans="1:42" s="35" customFormat="1" ht="19.5" customHeight="1">
      <c r="A114" s="677">
        <v>3</v>
      </c>
      <c r="B114" s="29" t="s">
        <v>282</v>
      </c>
      <c r="C114" s="1" t="s">
        <v>128</v>
      </c>
      <c r="D114" s="7" t="s">
        <v>297</v>
      </c>
      <c r="E114" s="179" t="s">
        <v>173</v>
      </c>
      <c r="F114" s="179"/>
      <c r="G114" s="203"/>
      <c r="H114" s="277" t="s">
        <v>6919</v>
      </c>
      <c r="I114" s="530" t="s">
        <v>6920</v>
      </c>
      <c r="J114" s="69">
        <v>1</v>
      </c>
      <c r="K114" s="69"/>
      <c r="L114" s="69"/>
      <c r="M114" s="69"/>
      <c r="N114" s="210">
        <v>1</v>
      </c>
      <c r="O114" s="210"/>
      <c r="P114" s="181">
        <v>44686</v>
      </c>
      <c r="Q114" s="58"/>
      <c r="R114" s="278" t="s">
        <v>58</v>
      </c>
      <c r="S114" s="203" t="s">
        <v>255</v>
      </c>
      <c r="T114" s="203" t="s">
        <v>49</v>
      </c>
      <c r="U114" s="23" t="s">
        <v>126</v>
      </c>
      <c r="V114" s="21" t="s">
        <v>3859</v>
      </c>
      <c r="W114" s="203" t="s">
        <v>76</v>
      </c>
      <c r="X114" s="545" t="s">
        <v>3617</v>
      </c>
      <c r="Y114" s="202">
        <v>35848</v>
      </c>
      <c r="Z114" s="546"/>
      <c r="AA114" s="278"/>
      <c r="AB114" s="203"/>
      <c r="AC114" s="179" t="s">
        <v>4644</v>
      </c>
      <c r="AD114" s="203" t="s">
        <v>6921</v>
      </c>
      <c r="AE114" s="203"/>
      <c r="AF114" s="203"/>
      <c r="AG114" s="203"/>
      <c r="AH114" s="49" t="s">
        <v>126</v>
      </c>
      <c r="AI114" s="203"/>
      <c r="AJ114" s="203"/>
      <c r="AK114" s="547"/>
      <c r="AL114" s="203"/>
    </row>
    <row r="115" spans="1:42" s="35" customFormat="1" ht="19.5" customHeight="1">
      <c r="A115" s="673">
        <v>4</v>
      </c>
      <c r="B115" s="29" t="s">
        <v>282</v>
      </c>
      <c r="C115" s="1" t="s">
        <v>128</v>
      </c>
      <c r="D115" s="7" t="s">
        <v>297</v>
      </c>
      <c r="E115" s="179" t="s">
        <v>173</v>
      </c>
      <c r="F115" s="179"/>
      <c r="G115" s="21"/>
      <c r="H115" s="55" t="s">
        <v>6922</v>
      </c>
      <c r="I115" s="2" t="s">
        <v>6923</v>
      </c>
      <c r="J115" s="1">
        <v>1</v>
      </c>
      <c r="K115" s="1"/>
      <c r="L115" s="1"/>
      <c r="M115" s="1"/>
      <c r="N115" s="179">
        <v>1</v>
      </c>
      <c r="O115" s="179"/>
      <c r="P115" s="181">
        <v>44686</v>
      </c>
      <c r="Q115" s="34"/>
      <c r="R115" s="27" t="s">
        <v>78</v>
      </c>
      <c r="S115" s="21"/>
      <c r="T115" s="21" t="s">
        <v>63</v>
      </c>
      <c r="U115" s="21" t="s">
        <v>68</v>
      </c>
      <c r="V115" s="21" t="s">
        <v>3594</v>
      </c>
      <c r="W115" s="21" t="s">
        <v>71</v>
      </c>
      <c r="X115" s="263" t="s">
        <v>3934</v>
      </c>
      <c r="Y115" s="61">
        <v>26361</v>
      </c>
      <c r="Z115" s="248"/>
      <c r="AA115" s="27"/>
      <c r="AB115" s="21"/>
      <c r="AC115" s="179" t="s">
        <v>4644</v>
      </c>
      <c r="AD115" s="21" t="s">
        <v>6924</v>
      </c>
      <c r="AE115" s="21"/>
      <c r="AF115" s="21"/>
      <c r="AG115" s="21"/>
      <c r="AH115" s="21" t="s">
        <v>68</v>
      </c>
      <c r="AI115" s="27"/>
      <c r="AJ115" s="21"/>
      <c r="AK115" s="25"/>
      <c r="AL115" s="21"/>
    </row>
    <row r="116" spans="1:42" s="35" customFormat="1" ht="19.5" customHeight="1">
      <c r="A116" s="677">
        <v>5</v>
      </c>
      <c r="B116" s="29" t="s">
        <v>282</v>
      </c>
      <c r="C116" s="1" t="s">
        <v>128</v>
      </c>
      <c r="D116" s="7" t="s">
        <v>297</v>
      </c>
      <c r="E116" s="179" t="s">
        <v>173</v>
      </c>
      <c r="F116" s="179"/>
      <c r="G116" s="21"/>
      <c r="H116" s="55" t="s">
        <v>6925</v>
      </c>
      <c r="I116" s="2" t="s">
        <v>6926</v>
      </c>
      <c r="J116" s="1">
        <v>1</v>
      </c>
      <c r="K116" s="1"/>
      <c r="L116" s="1"/>
      <c r="M116" s="1"/>
      <c r="N116" s="179">
        <v>1</v>
      </c>
      <c r="O116" s="179"/>
      <c r="P116" s="181">
        <v>44686</v>
      </c>
      <c r="Q116" s="34"/>
      <c r="R116" s="27" t="s">
        <v>78</v>
      </c>
      <c r="S116" s="21"/>
      <c r="T116" s="21" t="s">
        <v>73</v>
      </c>
      <c r="U116" s="21" t="s">
        <v>68</v>
      </c>
      <c r="V116" s="21" t="s">
        <v>3594</v>
      </c>
      <c r="W116" s="21" t="s">
        <v>71</v>
      </c>
      <c r="X116" s="263" t="s">
        <v>6927</v>
      </c>
      <c r="Y116" s="61">
        <v>26334</v>
      </c>
      <c r="Z116" s="248"/>
      <c r="AA116" s="27"/>
      <c r="AB116" s="21"/>
      <c r="AC116" s="179" t="s">
        <v>4644</v>
      </c>
      <c r="AD116" s="21" t="s">
        <v>6928</v>
      </c>
      <c r="AE116" s="21"/>
      <c r="AF116" s="21" t="s">
        <v>57</v>
      </c>
      <c r="AG116" s="21" t="s">
        <v>74</v>
      </c>
      <c r="AH116" s="21"/>
      <c r="AI116" s="27"/>
      <c r="AJ116" s="21"/>
      <c r="AK116" s="25"/>
      <c r="AL116" s="21"/>
    </row>
    <row r="117" spans="1:42" s="35" customFormat="1" ht="19.5" customHeight="1">
      <c r="A117" s="673">
        <v>6</v>
      </c>
      <c r="B117" s="29" t="s">
        <v>282</v>
      </c>
      <c r="C117" s="1" t="s">
        <v>128</v>
      </c>
      <c r="D117" s="7" t="s">
        <v>297</v>
      </c>
      <c r="E117" s="179" t="s">
        <v>173</v>
      </c>
      <c r="F117" s="179"/>
      <c r="G117" s="21"/>
      <c r="H117" s="55" t="s">
        <v>6929</v>
      </c>
      <c r="I117" s="2" t="s">
        <v>6930</v>
      </c>
      <c r="J117" s="1">
        <v>1</v>
      </c>
      <c r="K117" s="1"/>
      <c r="L117" s="1"/>
      <c r="M117" s="1"/>
      <c r="N117" s="179">
        <v>1</v>
      </c>
      <c r="O117" s="179"/>
      <c r="P117" s="181">
        <v>44686</v>
      </c>
      <c r="Q117" s="34"/>
      <c r="R117" s="27" t="s">
        <v>54</v>
      </c>
      <c r="S117" s="21"/>
      <c r="T117" s="21" t="s">
        <v>73</v>
      </c>
      <c r="U117" s="21" t="s">
        <v>68</v>
      </c>
      <c r="V117" s="21" t="s">
        <v>140</v>
      </c>
      <c r="W117" s="21" t="s">
        <v>71</v>
      </c>
      <c r="X117" s="263" t="s">
        <v>5611</v>
      </c>
      <c r="Y117" s="61">
        <v>34057</v>
      </c>
      <c r="Z117" s="248"/>
      <c r="AA117" s="27"/>
      <c r="AB117" s="21"/>
      <c r="AC117" s="179" t="s">
        <v>4644</v>
      </c>
      <c r="AD117" s="21" t="s">
        <v>6931</v>
      </c>
      <c r="AE117" s="21"/>
      <c r="AF117" s="21"/>
      <c r="AG117" s="21"/>
      <c r="AH117" s="21" t="s">
        <v>68</v>
      </c>
      <c r="AI117" s="27"/>
      <c r="AJ117" s="21"/>
      <c r="AK117" s="25"/>
      <c r="AL117" s="21"/>
    </row>
    <row r="118" spans="1:42" s="35" customFormat="1" ht="19.5" customHeight="1">
      <c r="A118" s="677">
        <v>7</v>
      </c>
      <c r="B118" s="29" t="s">
        <v>282</v>
      </c>
      <c r="C118" s="1" t="s">
        <v>128</v>
      </c>
      <c r="D118" s="7" t="s">
        <v>297</v>
      </c>
      <c r="E118" s="179" t="s">
        <v>173</v>
      </c>
      <c r="F118" s="179"/>
      <c r="G118" s="21"/>
      <c r="H118" s="55" t="s">
        <v>6932</v>
      </c>
      <c r="I118" s="2" t="s">
        <v>6933</v>
      </c>
      <c r="J118" s="1">
        <v>1</v>
      </c>
      <c r="K118" s="1"/>
      <c r="L118" s="1"/>
      <c r="M118" s="1"/>
      <c r="N118" s="179">
        <v>1</v>
      </c>
      <c r="O118" s="179"/>
      <c r="P118" s="181">
        <v>44686</v>
      </c>
      <c r="Q118" s="34"/>
      <c r="R118" s="27" t="s">
        <v>58</v>
      </c>
      <c r="S118" s="21" t="s">
        <v>2751</v>
      </c>
      <c r="T118" s="21" t="s">
        <v>73</v>
      </c>
      <c r="U118" s="21" t="s">
        <v>68</v>
      </c>
      <c r="V118" s="21" t="s">
        <v>140</v>
      </c>
      <c r="W118" s="21" t="s">
        <v>76</v>
      </c>
      <c r="X118" s="263" t="s">
        <v>334</v>
      </c>
      <c r="Y118" s="61">
        <v>36894</v>
      </c>
      <c r="Z118" s="248"/>
      <c r="AA118" s="27"/>
      <c r="AB118" s="21"/>
      <c r="AC118" s="179" t="s">
        <v>4644</v>
      </c>
      <c r="AD118" s="21" t="s">
        <v>6934</v>
      </c>
      <c r="AE118" s="21"/>
      <c r="AF118" s="21"/>
      <c r="AG118" s="21"/>
      <c r="AH118" s="21" t="s">
        <v>68</v>
      </c>
      <c r="AI118" s="27"/>
      <c r="AJ118" s="21"/>
      <c r="AK118" s="25"/>
      <c r="AL118" s="21"/>
    </row>
    <row r="119" spans="1:42" s="35" customFormat="1" ht="19.5" customHeight="1">
      <c r="A119" s="673">
        <v>8</v>
      </c>
      <c r="B119" s="29" t="s">
        <v>282</v>
      </c>
      <c r="C119" s="1" t="s">
        <v>128</v>
      </c>
      <c r="D119" s="7" t="s">
        <v>297</v>
      </c>
      <c r="E119" s="179" t="s">
        <v>173</v>
      </c>
      <c r="F119" s="179"/>
      <c r="G119" s="21"/>
      <c r="H119" s="55" t="s">
        <v>6935</v>
      </c>
      <c r="I119" s="2" t="s">
        <v>6936</v>
      </c>
      <c r="J119" s="1">
        <v>1</v>
      </c>
      <c r="K119" s="1"/>
      <c r="L119" s="1"/>
      <c r="M119" s="1"/>
      <c r="N119" s="179">
        <v>1</v>
      </c>
      <c r="O119" s="179"/>
      <c r="P119" s="181">
        <v>44686</v>
      </c>
      <c r="Q119" s="34"/>
      <c r="R119" s="27" t="s">
        <v>78</v>
      </c>
      <c r="S119" s="21"/>
      <c r="T119" s="21" t="s">
        <v>63</v>
      </c>
      <c r="U119" s="21" t="s">
        <v>68</v>
      </c>
      <c r="V119" s="21" t="s">
        <v>84</v>
      </c>
      <c r="W119" s="21" t="s">
        <v>76</v>
      </c>
      <c r="X119" s="263" t="s">
        <v>5724</v>
      </c>
      <c r="Y119" s="61">
        <v>37988</v>
      </c>
      <c r="Z119" s="248"/>
      <c r="AA119" s="27"/>
      <c r="AB119" s="21"/>
      <c r="AC119" s="179" t="s">
        <v>4644</v>
      </c>
      <c r="AD119" s="21" t="s">
        <v>6924</v>
      </c>
      <c r="AE119" s="21"/>
      <c r="AF119" s="21"/>
      <c r="AG119" s="21"/>
      <c r="AH119" s="21" t="s">
        <v>68</v>
      </c>
      <c r="AI119" s="27"/>
      <c r="AJ119" s="21"/>
      <c r="AK119" s="25"/>
      <c r="AL119" s="21"/>
    </row>
    <row r="120" spans="1:42" s="35" customFormat="1" ht="19.5" customHeight="1">
      <c r="A120" s="677">
        <v>9</v>
      </c>
      <c r="B120" s="29" t="s">
        <v>282</v>
      </c>
      <c r="C120" s="1" t="s">
        <v>128</v>
      </c>
      <c r="D120" s="7" t="s">
        <v>297</v>
      </c>
      <c r="E120" s="179" t="s">
        <v>173</v>
      </c>
      <c r="F120" s="179"/>
      <c r="G120" s="21"/>
      <c r="H120" s="55" t="s">
        <v>6937</v>
      </c>
      <c r="I120" s="2" t="s">
        <v>6938</v>
      </c>
      <c r="J120" s="1">
        <v>1</v>
      </c>
      <c r="K120" s="1"/>
      <c r="L120" s="1"/>
      <c r="M120" s="1"/>
      <c r="N120" s="179">
        <v>1</v>
      </c>
      <c r="O120" s="179"/>
      <c r="P120" s="181">
        <v>44686</v>
      </c>
      <c r="Q120" s="34"/>
      <c r="R120" s="27" t="s">
        <v>54</v>
      </c>
      <c r="S120" s="21"/>
      <c r="T120" s="21" t="s">
        <v>63</v>
      </c>
      <c r="U120" s="21" t="s">
        <v>68</v>
      </c>
      <c r="V120" s="21" t="s">
        <v>135</v>
      </c>
      <c r="W120" s="21" t="s">
        <v>56</v>
      </c>
      <c r="X120" s="263" t="s">
        <v>135</v>
      </c>
      <c r="Y120" s="61">
        <v>26643</v>
      </c>
      <c r="Z120" s="248"/>
      <c r="AA120" s="27"/>
      <c r="AB120" s="21"/>
      <c r="AC120" s="179" t="s">
        <v>4644</v>
      </c>
      <c r="AD120" s="21" t="s">
        <v>6939</v>
      </c>
      <c r="AE120" s="21"/>
      <c r="AF120" s="21"/>
      <c r="AG120" s="21"/>
      <c r="AH120" s="21" t="s">
        <v>68</v>
      </c>
      <c r="AI120" s="27"/>
      <c r="AJ120" s="21"/>
      <c r="AK120" s="25"/>
      <c r="AL120" s="21"/>
    </row>
    <row r="121" spans="1:42" s="35" customFormat="1" ht="19.5" customHeight="1">
      <c r="A121" s="673">
        <v>10</v>
      </c>
      <c r="B121" s="29" t="s">
        <v>282</v>
      </c>
      <c r="C121" s="1" t="s">
        <v>128</v>
      </c>
      <c r="D121" s="7" t="s">
        <v>297</v>
      </c>
      <c r="E121" s="179" t="s">
        <v>173</v>
      </c>
      <c r="F121" s="179"/>
      <c r="G121" s="21"/>
      <c r="H121" s="55" t="s">
        <v>6940</v>
      </c>
      <c r="I121" s="2" t="s">
        <v>6941</v>
      </c>
      <c r="J121" s="1">
        <v>1</v>
      </c>
      <c r="K121" s="1"/>
      <c r="L121" s="1"/>
      <c r="M121" s="1"/>
      <c r="N121" s="179">
        <v>1</v>
      </c>
      <c r="O121" s="179"/>
      <c r="P121" s="181">
        <v>44686</v>
      </c>
      <c r="Q121" s="34"/>
      <c r="R121" s="27" t="s">
        <v>78</v>
      </c>
      <c r="S121" s="21"/>
      <c r="T121" s="21" t="s">
        <v>63</v>
      </c>
      <c r="U121" s="21" t="s">
        <v>68</v>
      </c>
      <c r="V121" s="21" t="s">
        <v>84</v>
      </c>
      <c r="W121" s="21" t="s">
        <v>56</v>
      </c>
      <c r="X121" s="263" t="s">
        <v>2500</v>
      </c>
      <c r="Y121" s="61">
        <v>32370</v>
      </c>
      <c r="Z121" s="248"/>
      <c r="AA121" s="27"/>
      <c r="AB121" s="21"/>
      <c r="AC121" s="179" t="s">
        <v>4644</v>
      </c>
      <c r="AD121" s="21" t="s">
        <v>6942</v>
      </c>
      <c r="AE121" s="21"/>
      <c r="AF121" s="21"/>
      <c r="AG121" s="21"/>
      <c r="AH121" s="21" t="s">
        <v>68</v>
      </c>
      <c r="AI121" s="27"/>
      <c r="AJ121" s="21"/>
      <c r="AK121" s="25"/>
      <c r="AL121" s="21"/>
    </row>
    <row r="122" spans="1:42" s="35" customFormat="1" ht="19.5" customHeight="1">
      <c r="A122" s="677">
        <v>11</v>
      </c>
      <c r="B122" s="29" t="s">
        <v>282</v>
      </c>
      <c r="C122" s="1" t="s">
        <v>128</v>
      </c>
      <c r="D122" s="7" t="s">
        <v>297</v>
      </c>
      <c r="E122" s="179" t="s">
        <v>173</v>
      </c>
      <c r="F122" s="179"/>
      <c r="G122" s="21"/>
      <c r="H122" s="55" t="s">
        <v>6943</v>
      </c>
      <c r="I122" s="2" t="s">
        <v>6944</v>
      </c>
      <c r="J122" s="1">
        <v>1</v>
      </c>
      <c r="K122" s="1"/>
      <c r="L122" s="1"/>
      <c r="M122" s="1"/>
      <c r="N122" s="179">
        <v>1</v>
      </c>
      <c r="O122" s="179"/>
      <c r="P122" s="181">
        <v>44686</v>
      </c>
      <c r="Q122" s="34"/>
      <c r="R122" s="27" t="s">
        <v>54</v>
      </c>
      <c r="S122" s="21"/>
      <c r="T122" s="21" t="s">
        <v>73</v>
      </c>
      <c r="U122" s="21" t="s">
        <v>68</v>
      </c>
      <c r="V122" s="21" t="s">
        <v>140</v>
      </c>
      <c r="W122" s="21" t="s">
        <v>56</v>
      </c>
      <c r="X122" s="263" t="s">
        <v>6945</v>
      </c>
      <c r="Y122" s="61">
        <v>34341</v>
      </c>
      <c r="Z122" s="248"/>
      <c r="AA122" s="27"/>
      <c r="AB122" s="21"/>
      <c r="AC122" s="179" t="s">
        <v>4644</v>
      </c>
      <c r="AD122" s="21" t="s">
        <v>6946</v>
      </c>
      <c r="AE122" s="21"/>
      <c r="AF122" s="21"/>
      <c r="AG122" s="21"/>
      <c r="AH122" s="21" t="s">
        <v>68</v>
      </c>
      <c r="AI122" s="27"/>
      <c r="AJ122" s="21"/>
      <c r="AK122" s="25"/>
      <c r="AL122" s="21"/>
    </row>
    <row r="123" spans="1:42" s="38" customFormat="1" ht="17" customHeight="1" thickBot="1">
      <c r="A123" s="387"/>
      <c r="B123" s="438"/>
      <c r="C123" s="438"/>
      <c r="D123" s="475"/>
      <c r="E123" s="438"/>
      <c r="F123" s="438"/>
      <c r="G123" s="438"/>
      <c r="H123" s="524"/>
      <c r="I123" s="439"/>
      <c r="J123" s="74"/>
      <c r="K123" s="74"/>
      <c r="L123" s="74"/>
      <c r="M123" s="74"/>
      <c r="N123" s="74"/>
      <c r="O123" s="525"/>
      <c r="P123" s="440"/>
      <c r="Q123" s="441"/>
      <c r="R123" s="526"/>
      <c r="S123" s="438"/>
      <c r="T123" s="438"/>
      <c r="U123" s="438"/>
      <c r="V123" s="438"/>
      <c r="W123" s="438"/>
      <c r="X123" s="527"/>
      <c r="Y123" s="442"/>
      <c r="Z123" s="528"/>
      <c r="AA123" s="526"/>
      <c r="AB123" s="438"/>
      <c r="AC123" s="438"/>
      <c r="AD123" s="438"/>
      <c r="AE123" s="438"/>
      <c r="AF123" s="438"/>
      <c r="AG123" s="438"/>
      <c r="AH123" s="438"/>
      <c r="AI123" s="438"/>
      <c r="AJ123" s="438"/>
      <c r="AK123" s="443"/>
      <c r="AL123" s="438"/>
    </row>
    <row r="124" spans="1:42" ht="14.5" thickTop="1">
      <c r="A124" s="225"/>
      <c r="B124" s="14"/>
      <c r="C124" s="9"/>
      <c r="D124" s="9"/>
      <c r="E124" s="9"/>
      <c r="F124" s="9"/>
      <c r="G124" s="9"/>
      <c r="H124" s="9"/>
      <c r="I124" s="10"/>
      <c r="J124" s="226">
        <f>SUM(J35:J123)</f>
        <v>88</v>
      </c>
      <c r="K124" s="226">
        <f t="shared" ref="K124:N124" si="7">SUM(K35:K123)</f>
        <v>0</v>
      </c>
      <c r="L124" s="226">
        <f t="shared" si="7"/>
        <v>77</v>
      </c>
      <c r="M124" s="226">
        <f t="shared" si="7"/>
        <v>0</v>
      </c>
      <c r="N124" s="226">
        <f t="shared" si="7"/>
        <v>11</v>
      </c>
      <c r="O124" s="11"/>
      <c r="P124" s="13"/>
      <c r="Q124" s="12"/>
      <c r="R124" s="13"/>
      <c r="S124" s="9"/>
      <c r="T124" s="9"/>
      <c r="U124" s="9"/>
      <c r="V124" s="9"/>
      <c r="W124" s="9"/>
      <c r="X124" s="10"/>
      <c r="Y124" s="227"/>
      <c r="Z124" s="14"/>
      <c r="AA124" s="14"/>
      <c r="AB124" s="14"/>
      <c r="AC124" s="9"/>
      <c r="AD124" s="9"/>
      <c r="AE124" s="9"/>
      <c r="AF124" s="9"/>
      <c r="AG124" s="9"/>
      <c r="AH124" s="9"/>
      <c r="AI124" s="14"/>
      <c r="AJ124" s="14"/>
      <c r="AK124" s="15"/>
      <c r="AL124" s="228"/>
    </row>
    <row r="125" spans="1:42" ht="14">
      <c r="A125" s="229"/>
      <c r="B125" s="230"/>
      <c r="C125" s="231"/>
      <c r="D125" s="231"/>
      <c r="E125" s="231"/>
      <c r="F125" s="231"/>
      <c r="G125" s="231"/>
      <c r="H125" s="231"/>
      <c r="I125" s="232"/>
      <c r="J125" s="813">
        <f>J124+K124</f>
        <v>88</v>
      </c>
      <c r="K125" s="813"/>
      <c r="L125" s="814">
        <f>L124+M124+N124</f>
        <v>88</v>
      </c>
      <c r="M125" s="815"/>
      <c r="N125" s="816"/>
      <c r="O125" s="233"/>
      <c r="P125" s="234"/>
      <c r="Q125" s="233"/>
      <c r="R125" s="231"/>
      <c r="S125" s="231"/>
      <c r="T125" s="232"/>
      <c r="U125" s="231"/>
      <c r="V125" s="231"/>
      <c r="W125" s="232"/>
      <c r="X125" s="235"/>
      <c r="Y125" s="230"/>
      <c r="Z125" s="230"/>
      <c r="AA125" s="230"/>
      <c r="AB125" s="231"/>
      <c r="AC125" s="231"/>
      <c r="AD125" s="231"/>
      <c r="AE125" s="231"/>
      <c r="AF125" s="231"/>
      <c r="AG125" s="231"/>
      <c r="AH125" s="230"/>
      <c r="AI125" s="230"/>
      <c r="AJ125" s="236"/>
      <c r="AK125" s="237"/>
      <c r="AL125" s="237"/>
    </row>
    <row r="127" spans="1:42" ht="13.5" thickBot="1"/>
    <row r="128" spans="1:42" s="88" customFormat="1" ht="14.5" thickTop="1">
      <c r="A128" s="835" t="s">
        <v>3421</v>
      </c>
      <c r="B128" s="837" t="s">
        <v>0</v>
      </c>
      <c r="C128" s="819" t="s">
        <v>1</v>
      </c>
      <c r="D128" s="820"/>
      <c r="E128" s="817" t="s">
        <v>2</v>
      </c>
      <c r="F128" s="817" t="s">
        <v>3</v>
      </c>
      <c r="G128" s="817" t="s">
        <v>4</v>
      </c>
      <c r="H128" s="828" t="s">
        <v>5</v>
      </c>
      <c r="I128" s="817" t="s">
        <v>6</v>
      </c>
      <c r="J128" s="826" t="s">
        <v>7</v>
      </c>
      <c r="K128" s="827"/>
      <c r="L128" s="830" t="s">
        <v>8</v>
      </c>
      <c r="M128" s="831"/>
      <c r="N128" s="832"/>
      <c r="O128" s="824" t="s">
        <v>9</v>
      </c>
      <c r="P128" s="833" t="s">
        <v>10</v>
      </c>
      <c r="Q128" s="834"/>
      <c r="R128" s="824" t="s">
        <v>137</v>
      </c>
      <c r="S128" s="817" t="s">
        <v>11</v>
      </c>
      <c r="T128" s="817" t="s">
        <v>12</v>
      </c>
      <c r="U128" s="826" t="s">
        <v>13</v>
      </c>
      <c r="V128" s="827"/>
      <c r="W128" s="824" t="s">
        <v>14</v>
      </c>
      <c r="X128" s="819" t="s">
        <v>15</v>
      </c>
      <c r="Y128" s="820"/>
      <c r="Z128" s="817" t="s">
        <v>16</v>
      </c>
      <c r="AA128" s="819" t="s">
        <v>17</v>
      </c>
      <c r="AB128" s="820"/>
      <c r="AC128" s="819" t="s">
        <v>18</v>
      </c>
      <c r="AD128" s="820"/>
      <c r="AE128" s="819" t="s">
        <v>19</v>
      </c>
      <c r="AF128" s="821"/>
      <c r="AG128" s="821"/>
      <c r="AH128" s="820"/>
      <c r="AI128" s="822" t="s">
        <v>20</v>
      </c>
      <c r="AJ128" s="822" t="s">
        <v>21</v>
      </c>
      <c r="AK128" s="806" t="s">
        <v>22</v>
      </c>
      <c r="AL128" s="808" t="s">
        <v>23</v>
      </c>
    </row>
    <row r="129" spans="1:38" s="88" customFormat="1" ht="14.5" thickBot="1">
      <c r="A129" s="836"/>
      <c r="B129" s="838"/>
      <c r="C129" s="122" t="s">
        <v>24</v>
      </c>
      <c r="D129" s="122" t="s">
        <v>25</v>
      </c>
      <c r="E129" s="818"/>
      <c r="F129" s="818"/>
      <c r="G129" s="818"/>
      <c r="H129" s="829"/>
      <c r="I129" s="818"/>
      <c r="J129" s="123" t="s">
        <v>26</v>
      </c>
      <c r="K129" s="124" t="s">
        <v>27</v>
      </c>
      <c r="L129" s="122" t="s">
        <v>28</v>
      </c>
      <c r="M129" s="122" t="s">
        <v>29</v>
      </c>
      <c r="N129" s="122" t="s">
        <v>30</v>
      </c>
      <c r="O129" s="825"/>
      <c r="P129" s="125" t="s">
        <v>31</v>
      </c>
      <c r="Q129" s="125" t="s">
        <v>32</v>
      </c>
      <c r="R129" s="825"/>
      <c r="S129" s="818"/>
      <c r="T129" s="818"/>
      <c r="U129" s="126" t="s">
        <v>33</v>
      </c>
      <c r="V129" s="126" t="s">
        <v>34</v>
      </c>
      <c r="W129" s="825"/>
      <c r="X129" s="122" t="s">
        <v>35</v>
      </c>
      <c r="Y129" s="125" t="s">
        <v>36</v>
      </c>
      <c r="Z129" s="818"/>
      <c r="AA129" s="127" t="s">
        <v>37</v>
      </c>
      <c r="AB129" s="122" t="s">
        <v>38</v>
      </c>
      <c r="AC129" s="122" t="s">
        <v>39</v>
      </c>
      <c r="AD129" s="122" t="s">
        <v>40</v>
      </c>
      <c r="AE129" s="122" t="s">
        <v>41</v>
      </c>
      <c r="AF129" s="122" t="s">
        <v>42</v>
      </c>
      <c r="AG129" s="122" t="s">
        <v>43</v>
      </c>
      <c r="AH129" s="122" t="s">
        <v>44</v>
      </c>
      <c r="AI129" s="823"/>
      <c r="AJ129" s="823"/>
      <c r="AK129" s="807"/>
      <c r="AL129" s="809"/>
    </row>
    <row r="130" spans="1:38" s="39" customFormat="1" ht="17" customHeight="1" thickTop="1">
      <c r="A130" s="36">
        <v>1</v>
      </c>
      <c r="B130" s="129" t="s">
        <v>282</v>
      </c>
      <c r="C130" s="21" t="s">
        <v>128</v>
      </c>
      <c r="D130" s="56" t="s">
        <v>297</v>
      </c>
      <c r="E130" s="203" t="s">
        <v>5271</v>
      </c>
      <c r="F130" s="203"/>
      <c r="G130" s="203"/>
      <c r="H130" s="277" t="s">
        <v>5662</v>
      </c>
      <c r="I130" s="530" t="s">
        <v>5663</v>
      </c>
      <c r="J130" s="203"/>
      <c r="K130" s="203">
        <v>1</v>
      </c>
      <c r="L130" s="69">
        <v>1</v>
      </c>
      <c r="M130" s="69"/>
      <c r="N130" s="203"/>
      <c r="O130" s="203" t="s">
        <v>103</v>
      </c>
      <c r="P130" s="57">
        <v>44564</v>
      </c>
      <c r="Q130" s="58"/>
      <c r="R130" s="203" t="s">
        <v>78</v>
      </c>
      <c r="S130" s="278" t="s">
        <v>52</v>
      </c>
      <c r="T130" s="203" t="s">
        <v>49</v>
      </c>
      <c r="U130" s="203" t="s">
        <v>66</v>
      </c>
      <c r="V130" s="203" t="s">
        <v>67</v>
      </c>
      <c r="W130" s="203" t="s">
        <v>88</v>
      </c>
      <c r="X130" s="240" t="s">
        <v>2501</v>
      </c>
      <c r="Y130" s="279">
        <v>30438</v>
      </c>
      <c r="Z130" s="280"/>
      <c r="AA130" s="203"/>
      <c r="AB130" s="203"/>
      <c r="AC130" s="203" t="s">
        <v>6083</v>
      </c>
      <c r="AD130" s="203" t="s">
        <v>5664</v>
      </c>
      <c r="AE130" s="203"/>
      <c r="AF130" s="203"/>
      <c r="AG130" s="203"/>
      <c r="AH130" s="203" t="s">
        <v>66</v>
      </c>
      <c r="AI130" s="203"/>
      <c r="AJ130" s="203"/>
      <c r="AK130" s="293"/>
      <c r="AL130" s="21"/>
    </row>
    <row r="131" spans="1:38" s="39" customFormat="1" ht="17" customHeight="1">
      <c r="A131" s="36">
        <v>2</v>
      </c>
      <c r="B131" s="129" t="s">
        <v>282</v>
      </c>
      <c r="C131" s="21" t="s">
        <v>128</v>
      </c>
      <c r="D131" s="19" t="s">
        <v>297</v>
      </c>
      <c r="E131" s="21" t="s">
        <v>5271</v>
      </c>
      <c r="F131" s="21"/>
      <c r="G131" s="21"/>
      <c r="H131" s="27" t="s">
        <v>5665</v>
      </c>
      <c r="I131" s="2" t="s">
        <v>5666</v>
      </c>
      <c r="J131" s="21"/>
      <c r="K131" s="21">
        <v>1</v>
      </c>
      <c r="L131" s="1">
        <v>1</v>
      </c>
      <c r="M131" s="1"/>
      <c r="N131" s="21"/>
      <c r="O131" s="21" t="s">
        <v>103</v>
      </c>
      <c r="P131" s="37">
        <v>44564</v>
      </c>
      <c r="Q131" s="34"/>
      <c r="R131" s="21" t="s">
        <v>78</v>
      </c>
      <c r="S131" s="27" t="s">
        <v>52</v>
      </c>
      <c r="T131" s="21" t="s">
        <v>49</v>
      </c>
      <c r="U131" s="21" t="s">
        <v>66</v>
      </c>
      <c r="V131" s="21" t="s">
        <v>67</v>
      </c>
      <c r="W131" s="21" t="s">
        <v>88</v>
      </c>
      <c r="X131" s="145" t="s">
        <v>3554</v>
      </c>
      <c r="Y131" s="262" t="s">
        <v>5667</v>
      </c>
      <c r="Z131" s="22"/>
      <c r="AA131" s="27"/>
      <c r="AB131" s="21"/>
      <c r="AC131" s="21" t="s">
        <v>6083</v>
      </c>
      <c r="AD131" s="21" t="s">
        <v>5668</v>
      </c>
      <c r="AE131" s="21"/>
      <c r="AF131" s="21"/>
      <c r="AG131" s="21"/>
      <c r="AH131" s="21" t="s">
        <v>66</v>
      </c>
      <c r="AI131" s="21"/>
      <c r="AJ131" s="21"/>
      <c r="AK131" s="192"/>
      <c r="AL131" s="21"/>
    </row>
    <row r="132" spans="1:38" s="39" customFormat="1" ht="17" customHeight="1">
      <c r="A132" s="36">
        <v>3</v>
      </c>
      <c r="B132" s="129" t="s">
        <v>282</v>
      </c>
      <c r="C132" s="21" t="s">
        <v>128</v>
      </c>
      <c r="D132" s="19" t="s">
        <v>297</v>
      </c>
      <c r="E132" s="21" t="s">
        <v>5271</v>
      </c>
      <c r="F132" s="21"/>
      <c r="G132" s="21"/>
      <c r="H132" s="55" t="s">
        <v>5669</v>
      </c>
      <c r="I132" s="2" t="s">
        <v>5670</v>
      </c>
      <c r="J132" s="21"/>
      <c r="K132" s="21">
        <v>1</v>
      </c>
      <c r="L132" s="1">
        <v>1</v>
      </c>
      <c r="M132" s="1"/>
      <c r="N132" s="21"/>
      <c r="O132" s="21" t="s">
        <v>103</v>
      </c>
      <c r="P132" s="37">
        <v>44564</v>
      </c>
      <c r="Q132" s="34"/>
      <c r="R132" s="21" t="s">
        <v>78</v>
      </c>
      <c r="S132" s="27" t="s">
        <v>52</v>
      </c>
      <c r="T132" s="21" t="s">
        <v>49</v>
      </c>
      <c r="U132" s="21" t="s">
        <v>66</v>
      </c>
      <c r="V132" s="21" t="s">
        <v>67</v>
      </c>
      <c r="W132" s="21" t="s">
        <v>88</v>
      </c>
      <c r="X132" s="145" t="s">
        <v>2434</v>
      </c>
      <c r="Y132" s="262">
        <v>31539</v>
      </c>
      <c r="Z132" s="22"/>
      <c r="AA132" s="27"/>
      <c r="AB132" s="21"/>
      <c r="AC132" s="21" t="s">
        <v>6083</v>
      </c>
      <c r="AD132" s="21" t="s">
        <v>5671</v>
      </c>
      <c r="AE132" s="21"/>
      <c r="AF132" s="21"/>
      <c r="AG132" s="21"/>
      <c r="AH132" s="21" t="s">
        <v>66</v>
      </c>
      <c r="AI132" s="21"/>
      <c r="AJ132" s="21"/>
      <c r="AK132" s="192"/>
      <c r="AL132" s="21"/>
    </row>
    <row r="133" spans="1:38" s="39" customFormat="1" ht="17" customHeight="1">
      <c r="A133" s="36">
        <v>4</v>
      </c>
      <c r="B133" s="129" t="s">
        <v>282</v>
      </c>
      <c r="C133" s="21" t="s">
        <v>128</v>
      </c>
      <c r="D133" s="19" t="s">
        <v>297</v>
      </c>
      <c r="E133" s="21" t="s">
        <v>5271</v>
      </c>
      <c r="F133" s="21"/>
      <c r="G133" s="21"/>
      <c r="H133" s="55" t="s">
        <v>5672</v>
      </c>
      <c r="I133" s="2" t="s">
        <v>5673</v>
      </c>
      <c r="J133" s="21"/>
      <c r="K133" s="21">
        <v>1</v>
      </c>
      <c r="L133" s="1">
        <v>1</v>
      </c>
      <c r="M133" s="1"/>
      <c r="N133" s="21"/>
      <c r="O133" s="21" t="s">
        <v>103</v>
      </c>
      <c r="P133" s="37">
        <v>44564</v>
      </c>
      <c r="Q133" s="34"/>
      <c r="R133" s="21" t="s">
        <v>78</v>
      </c>
      <c r="S133" s="27" t="s">
        <v>52</v>
      </c>
      <c r="T133" s="21" t="s">
        <v>49</v>
      </c>
      <c r="U133" s="21" t="s">
        <v>66</v>
      </c>
      <c r="V133" s="21" t="s">
        <v>67</v>
      </c>
      <c r="W133" s="21" t="s">
        <v>88</v>
      </c>
      <c r="X133" s="145" t="s">
        <v>5674</v>
      </c>
      <c r="Y133" s="262" t="s">
        <v>5675</v>
      </c>
      <c r="Z133" s="22"/>
      <c r="AA133" s="27"/>
      <c r="AB133" s="21"/>
      <c r="AC133" s="21" t="s">
        <v>6083</v>
      </c>
      <c r="AD133" s="21" t="s">
        <v>5671</v>
      </c>
      <c r="AE133" s="21"/>
      <c r="AF133" s="21"/>
      <c r="AG133" s="21"/>
      <c r="AH133" s="21" t="s">
        <v>66</v>
      </c>
      <c r="AI133" s="21"/>
      <c r="AJ133" s="21"/>
      <c r="AK133" s="192"/>
      <c r="AL133" s="21"/>
    </row>
    <row r="134" spans="1:38" s="39" customFormat="1" ht="17" customHeight="1">
      <c r="A134" s="36">
        <v>5</v>
      </c>
      <c r="B134" s="129" t="s">
        <v>282</v>
      </c>
      <c r="C134" s="21" t="s">
        <v>128</v>
      </c>
      <c r="D134" s="19" t="s">
        <v>297</v>
      </c>
      <c r="E134" s="21" t="s">
        <v>5271</v>
      </c>
      <c r="F134" s="21"/>
      <c r="G134" s="21"/>
      <c r="H134" s="55" t="s">
        <v>5676</v>
      </c>
      <c r="I134" s="2" t="s">
        <v>2391</v>
      </c>
      <c r="J134" s="21">
        <v>1</v>
      </c>
      <c r="K134" s="21"/>
      <c r="L134" s="1">
        <v>1</v>
      </c>
      <c r="M134" s="1"/>
      <c r="N134" s="21"/>
      <c r="O134" s="21" t="s">
        <v>103</v>
      </c>
      <c r="P134" s="37">
        <v>44564</v>
      </c>
      <c r="Q134" s="34"/>
      <c r="R134" s="21" t="s">
        <v>78</v>
      </c>
      <c r="S134" s="27" t="s">
        <v>52</v>
      </c>
      <c r="T134" s="21" t="s">
        <v>49</v>
      </c>
      <c r="U134" s="21" t="s">
        <v>66</v>
      </c>
      <c r="V134" s="21" t="s">
        <v>67</v>
      </c>
      <c r="W134" s="21" t="s">
        <v>76</v>
      </c>
      <c r="X134" s="145" t="s">
        <v>171</v>
      </c>
      <c r="Y134" s="262">
        <v>37325</v>
      </c>
      <c r="Z134" s="22"/>
      <c r="AA134" s="21"/>
      <c r="AB134" s="21"/>
      <c r="AC134" s="21" t="s">
        <v>6083</v>
      </c>
      <c r="AD134" s="21" t="s">
        <v>5678</v>
      </c>
      <c r="AE134" s="21"/>
      <c r="AF134" s="21"/>
      <c r="AG134" s="21"/>
      <c r="AH134" s="21" t="s">
        <v>66</v>
      </c>
      <c r="AI134" s="21"/>
      <c r="AJ134" s="21"/>
      <c r="AK134" s="192"/>
      <c r="AL134" s="21"/>
    </row>
    <row r="135" spans="1:38" s="39" customFormat="1" ht="17" customHeight="1">
      <c r="A135" s="36">
        <v>6</v>
      </c>
      <c r="B135" s="129" t="s">
        <v>282</v>
      </c>
      <c r="C135" s="21" t="s">
        <v>128</v>
      </c>
      <c r="D135" s="19" t="s">
        <v>297</v>
      </c>
      <c r="E135" s="21" t="s">
        <v>5271</v>
      </c>
      <c r="F135" s="21"/>
      <c r="G135" s="21"/>
      <c r="H135" s="55" t="s">
        <v>5679</v>
      </c>
      <c r="I135" s="2" t="s">
        <v>5680</v>
      </c>
      <c r="J135" s="21">
        <v>1</v>
      </c>
      <c r="K135" s="21"/>
      <c r="L135" s="1">
        <v>1</v>
      </c>
      <c r="M135" s="1"/>
      <c r="N135" s="21"/>
      <c r="O135" s="21" t="s">
        <v>103</v>
      </c>
      <c r="P135" s="37">
        <v>44564</v>
      </c>
      <c r="Q135" s="34"/>
      <c r="R135" s="21" t="s">
        <v>78</v>
      </c>
      <c r="S135" s="27" t="s">
        <v>52</v>
      </c>
      <c r="T135" s="21" t="s">
        <v>49</v>
      </c>
      <c r="U135" s="21" t="s">
        <v>66</v>
      </c>
      <c r="V135" s="21" t="s">
        <v>67</v>
      </c>
      <c r="W135" s="21" t="s">
        <v>56</v>
      </c>
      <c r="X135" s="145" t="s">
        <v>5681</v>
      </c>
      <c r="Y135" s="262" t="s">
        <v>5682</v>
      </c>
      <c r="Z135" s="22"/>
      <c r="AA135" s="21"/>
      <c r="AB135" s="21"/>
      <c r="AC135" s="21" t="s">
        <v>6083</v>
      </c>
      <c r="AD135" s="21" t="s">
        <v>5683</v>
      </c>
      <c r="AE135" s="21"/>
      <c r="AF135" s="21"/>
      <c r="AG135" s="21"/>
      <c r="AH135" s="21" t="s">
        <v>66</v>
      </c>
      <c r="AI135" s="21"/>
      <c r="AJ135" s="21"/>
      <c r="AK135" s="192"/>
      <c r="AL135" s="21"/>
    </row>
    <row r="136" spans="1:38" s="39" customFormat="1" ht="17" customHeight="1">
      <c r="A136" s="36">
        <v>7</v>
      </c>
      <c r="B136" s="129" t="s">
        <v>282</v>
      </c>
      <c r="C136" s="21" t="s">
        <v>128</v>
      </c>
      <c r="D136" s="19" t="s">
        <v>297</v>
      </c>
      <c r="E136" s="21" t="s">
        <v>5271</v>
      </c>
      <c r="F136" s="21"/>
      <c r="G136" s="21"/>
      <c r="H136" s="55" t="s">
        <v>5684</v>
      </c>
      <c r="I136" s="2" t="s">
        <v>5677</v>
      </c>
      <c r="J136" s="21"/>
      <c r="K136" s="21">
        <v>1</v>
      </c>
      <c r="L136" s="1">
        <v>1</v>
      </c>
      <c r="M136" s="1"/>
      <c r="N136" s="21"/>
      <c r="O136" s="21" t="s">
        <v>103</v>
      </c>
      <c r="P136" s="37">
        <v>44564</v>
      </c>
      <c r="Q136" s="34"/>
      <c r="R136" s="21" t="s">
        <v>78</v>
      </c>
      <c r="S136" s="27" t="s">
        <v>52</v>
      </c>
      <c r="T136" s="21" t="s">
        <v>49</v>
      </c>
      <c r="U136" s="21" t="s">
        <v>66</v>
      </c>
      <c r="V136" s="21" t="s">
        <v>67</v>
      </c>
      <c r="W136" s="21" t="s">
        <v>88</v>
      </c>
      <c r="X136" s="145" t="s">
        <v>171</v>
      </c>
      <c r="Y136" s="262">
        <v>30140</v>
      </c>
      <c r="Z136" s="22"/>
      <c r="AA136" s="21"/>
      <c r="AB136" s="21"/>
      <c r="AC136" s="21" t="s">
        <v>6083</v>
      </c>
      <c r="AD136" s="21" t="s">
        <v>5678</v>
      </c>
      <c r="AE136" s="21"/>
      <c r="AF136" s="21"/>
      <c r="AG136" s="21"/>
      <c r="AH136" s="21" t="s">
        <v>66</v>
      </c>
      <c r="AI136" s="21"/>
      <c r="AJ136" s="21"/>
      <c r="AK136" s="192"/>
      <c r="AL136" s="21"/>
    </row>
    <row r="137" spans="1:38" s="39" customFormat="1" ht="17" customHeight="1">
      <c r="A137" s="36">
        <v>9</v>
      </c>
      <c r="B137" s="129" t="s">
        <v>282</v>
      </c>
      <c r="C137" s="21" t="s">
        <v>128</v>
      </c>
      <c r="D137" s="19" t="s">
        <v>297</v>
      </c>
      <c r="E137" s="21" t="s">
        <v>5271</v>
      </c>
      <c r="F137" s="21"/>
      <c r="G137" s="21"/>
      <c r="H137" s="55" t="s">
        <v>5685</v>
      </c>
      <c r="I137" s="2" t="s">
        <v>5686</v>
      </c>
      <c r="J137" s="21"/>
      <c r="K137" s="21">
        <v>1</v>
      </c>
      <c r="L137" s="1">
        <v>1</v>
      </c>
      <c r="M137" s="1"/>
      <c r="N137" s="21"/>
      <c r="O137" s="21" t="s">
        <v>103</v>
      </c>
      <c r="P137" s="37">
        <v>44564</v>
      </c>
      <c r="Q137" s="34"/>
      <c r="R137" s="27" t="s">
        <v>52</v>
      </c>
      <c r="S137" s="27" t="s">
        <v>52</v>
      </c>
      <c r="T137" s="21" t="s">
        <v>49</v>
      </c>
      <c r="U137" s="21" t="s">
        <v>66</v>
      </c>
      <c r="V137" s="21" t="s">
        <v>67</v>
      </c>
      <c r="W137" s="21" t="s">
        <v>88</v>
      </c>
      <c r="X137" s="145" t="s">
        <v>2529</v>
      </c>
      <c r="Y137" s="262" t="s">
        <v>5687</v>
      </c>
      <c r="Z137" s="22"/>
      <c r="AA137" s="21"/>
      <c r="AB137" s="21"/>
      <c r="AC137" s="21" t="s">
        <v>6083</v>
      </c>
      <c r="AD137" s="21" t="s">
        <v>5688</v>
      </c>
      <c r="AE137" s="21"/>
      <c r="AF137" s="21"/>
      <c r="AG137" s="21"/>
      <c r="AH137" s="21" t="s">
        <v>66</v>
      </c>
      <c r="AI137" s="21"/>
      <c r="AJ137" s="21"/>
      <c r="AK137" s="192"/>
      <c r="AL137" s="21"/>
    </row>
    <row r="138" spans="1:38" s="39" customFormat="1" ht="17" customHeight="1">
      <c r="A138" s="36">
        <v>10</v>
      </c>
      <c r="B138" s="129" t="s">
        <v>282</v>
      </c>
      <c r="C138" s="21" t="s">
        <v>128</v>
      </c>
      <c r="D138" s="19" t="s">
        <v>297</v>
      </c>
      <c r="E138" s="21" t="s">
        <v>5271</v>
      </c>
      <c r="F138" s="21"/>
      <c r="G138" s="21"/>
      <c r="H138" s="55" t="s">
        <v>5689</v>
      </c>
      <c r="I138" s="2" t="s">
        <v>5690</v>
      </c>
      <c r="J138" s="21"/>
      <c r="K138" s="21">
        <v>1</v>
      </c>
      <c r="L138" s="1">
        <v>1</v>
      </c>
      <c r="M138" s="1"/>
      <c r="N138" s="21"/>
      <c r="O138" s="21" t="s">
        <v>103</v>
      </c>
      <c r="P138" s="37">
        <v>44564</v>
      </c>
      <c r="Q138" s="34"/>
      <c r="R138" s="21" t="s">
        <v>78</v>
      </c>
      <c r="S138" s="27" t="s">
        <v>52</v>
      </c>
      <c r="T138" s="21" t="s">
        <v>49</v>
      </c>
      <c r="U138" s="21" t="s">
        <v>66</v>
      </c>
      <c r="V138" s="21" t="s">
        <v>67</v>
      </c>
      <c r="W138" s="21" t="s">
        <v>88</v>
      </c>
      <c r="X138" s="263" t="s">
        <v>2534</v>
      </c>
      <c r="Y138" s="262" t="s">
        <v>5691</v>
      </c>
      <c r="Z138" s="22"/>
      <c r="AA138" s="27"/>
      <c r="AB138" s="21"/>
      <c r="AC138" s="21" t="s">
        <v>6083</v>
      </c>
      <c r="AD138" s="21" t="s">
        <v>5692</v>
      </c>
      <c r="AE138" s="21"/>
      <c r="AF138" s="21"/>
      <c r="AG138" s="21"/>
      <c r="AH138" s="21" t="s">
        <v>66</v>
      </c>
      <c r="AI138" s="21"/>
      <c r="AJ138" s="21"/>
      <c r="AK138" s="192"/>
      <c r="AL138" s="21"/>
    </row>
    <row r="139" spans="1:38" s="39" customFormat="1" ht="17" customHeight="1">
      <c r="A139" s="36">
        <v>11</v>
      </c>
      <c r="B139" s="129" t="s">
        <v>282</v>
      </c>
      <c r="C139" s="21" t="s">
        <v>128</v>
      </c>
      <c r="D139" s="19" t="s">
        <v>297</v>
      </c>
      <c r="E139" s="21" t="s">
        <v>5271</v>
      </c>
      <c r="F139" s="21"/>
      <c r="G139" s="21"/>
      <c r="H139" s="55" t="s">
        <v>5693</v>
      </c>
      <c r="I139" s="2" t="s">
        <v>5694</v>
      </c>
      <c r="J139" s="21"/>
      <c r="K139" s="21">
        <v>1</v>
      </c>
      <c r="L139" s="1">
        <v>1</v>
      </c>
      <c r="M139" s="1"/>
      <c r="N139" s="21"/>
      <c r="O139" s="21" t="s">
        <v>103</v>
      </c>
      <c r="P139" s="37">
        <v>44564</v>
      </c>
      <c r="Q139" s="34"/>
      <c r="R139" s="27" t="s">
        <v>52</v>
      </c>
      <c r="S139" s="27" t="s">
        <v>52</v>
      </c>
      <c r="T139" s="21" t="s">
        <v>49</v>
      </c>
      <c r="U139" s="21" t="s">
        <v>66</v>
      </c>
      <c r="V139" s="21" t="s">
        <v>67</v>
      </c>
      <c r="W139" s="21" t="s">
        <v>88</v>
      </c>
      <c r="X139" s="263" t="s">
        <v>5695</v>
      </c>
      <c r="Y139" s="262">
        <v>33699</v>
      </c>
      <c r="Z139" s="22"/>
      <c r="AA139" s="27"/>
      <c r="AB139" s="21"/>
      <c r="AC139" s="21" t="s">
        <v>6083</v>
      </c>
      <c r="AD139" s="21" t="s">
        <v>5696</v>
      </c>
      <c r="AE139" s="21"/>
      <c r="AF139" s="21"/>
      <c r="AG139" s="21"/>
      <c r="AH139" s="21" t="s">
        <v>66</v>
      </c>
      <c r="AI139" s="21"/>
      <c r="AJ139" s="21"/>
      <c r="AK139" s="192"/>
      <c r="AL139" s="21"/>
    </row>
    <row r="140" spans="1:38" s="39" customFormat="1" ht="17" customHeight="1">
      <c r="A140" s="36">
        <v>12</v>
      </c>
      <c r="B140" s="129" t="s">
        <v>282</v>
      </c>
      <c r="C140" s="21" t="s">
        <v>128</v>
      </c>
      <c r="D140" s="19" t="s">
        <v>297</v>
      </c>
      <c r="E140" s="21" t="s">
        <v>5271</v>
      </c>
      <c r="F140" s="21"/>
      <c r="G140" s="21"/>
      <c r="H140" s="55" t="s">
        <v>5697</v>
      </c>
      <c r="I140" s="2" t="s">
        <v>5698</v>
      </c>
      <c r="J140" s="21"/>
      <c r="K140" s="21">
        <v>1</v>
      </c>
      <c r="L140" s="1">
        <v>1</v>
      </c>
      <c r="M140" s="1"/>
      <c r="N140" s="21"/>
      <c r="O140" s="21" t="s">
        <v>103</v>
      </c>
      <c r="P140" s="37">
        <v>44564</v>
      </c>
      <c r="Q140" s="34"/>
      <c r="R140" s="27" t="s">
        <v>52</v>
      </c>
      <c r="S140" s="27" t="s">
        <v>52</v>
      </c>
      <c r="T140" s="21" t="s">
        <v>49</v>
      </c>
      <c r="U140" s="21" t="s">
        <v>66</v>
      </c>
      <c r="V140" s="21" t="s">
        <v>67</v>
      </c>
      <c r="W140" s="21" t="s">
        <v>88</v>
      </c>
      <c r="X140" s="263" t="s">
        <v>3554</v>
      </c>
      <c r="Y140" s="262" t="s">
        <v>5699</v>
      </c>
      <c r="Z140" s="22"/>
      <c r="AA140" s="27"/>
      <c r="AB140" s="21"/>
      <c r="AC140" s="21" t="s">
        <v>6083</v>
      </c>
      <c r="AD140" s="21" t="s">
        <v>5700</v>
      </c>
      <c r="AE140" s="21"/>
      <c r="AF140" s="21"/>
      <c r="AG140" s="21"/>
      <c r="AH140" s="21" t="s">
        <v>66</v>
      </c>
      <c r="AI140" s="21"/>
      <c r="AJ140" s="21"/>
      <c r="AK140" s="192"/>
      <c r="AL140" s="21"/>
    </row>
    <row r="141" spans="1:38" s="39" customFormat="1" ht="17" customHeight="1">
      <c r="A141" s="36">
        <v>13</v>
      </c>
      <c r="B141" s="129" t="s">
        <v>282</v>
      </c>
      <c r="C141" s="21" t="s">
        <v>128</v>
      </c>
      <c r="D141" s="19" t="s">
        <v>297</v>
      </c>
      <c r="E141" s="21" t="s">
        <v>5271</v>
      </c>
      <c r="F141" s="21"/>
      <c r="G141" s="21"/>
      <c r="H141" s="55" t="s">
        <v>5701</v>
      </c>
      <c r="I141" s="2" t="s">
        <v>5702</v>
      </c>
      <c r="J141" s="21"/>
      <c r="K141" s="21">
        <v>1</v>
      </c>
      <c r="L141" s="1">
        <v>1</v>
      </c>
      <c r="M141" s="1"/>
      <c r="N141" s="21"/>
      <c r="O141" s="21" t="s">
        <v>103</v>
      </c>
      <c r="P141" s="37">
        <v>44564</v>
      </c>
      <c r="Q141" s="34"/>
      <c r="R141" s="21" t="s">
        <v>81</v>
      </c>
      <c r="S141" s="27" t="s">
        <v>52</v>
      </c>
      <c r="T141" s="21" t="s">
        <v>63</v>
      </c>
      <c r="U141" s="21" t="s">
        <v>64</v>
      </c>
      <c r="V141" s="21" t="s">
        <v>82</v>
      </c>
      <c r="W141" s="21" t="s">
        <v>88</v>
      </c>
      <c r="X141" s="263" t="s">
        <v>5703</v>
      </c>
      <c r="Y141" s="262" t="s">
        <v>5704</v>
      </c>
      <c r="Z141" s="22"/>
      <c r="AA141" s="27"/>
      <c r="AB141" s="21"/>
      <c r="AC141" s="21" t="s">
        <v>6083</v>
      </c>
      <c r="AD141" s="21" t="s">
        <v>5705</v>
      </c>
      <c r="AE141" s="21"/>
      <c r="AF141" s="21"/>
      <c r="AG141" s="21"/>
      <c r="AH141" s="21" t="s">
        <v>64</v>
      </c>
      <c r="AI141" s="21"/>
      <c r="AJ141" s="21"/>
      <c r="AK141" s="192"/>
      <c r="AL141" s="21"/>
    </row>
    <row r="142" spans="1:38" s="39" customFormat="1" ht="17" customHeight="1">
      <c r="A142" s="36">
        <v>14</v>
      </c>
      <c r="B142" s="129" t="s">
        <v>282</v>
      </c>
      <c r="C142" s="21" t="s">
        <v>128</v>
      </c>
      <c r="D142" s="19" t="s">
        <v>297</v>
      </c>
      <c r="E142" s="21" t="s">
        <v>5271</v>
      </c>
      <c r="F142" s="21"/>
      <c r="G142" s="21"/>
      <c r="H142" s="55" t="s">
        <v>5706</v>
      </c>
      <c r="I142" s="2" t="s">
        <v>5707</v>
      </c>
      <c r="J142" s="21"/>
      <c r="K142" s="21">
        <v>1</v>
      </c>
      <c r="L142" s="1">
        <v>1</v>
      </c>
      <c r="M142" s="1"/>
      <c r="N142" s="21"/>
      <c r="O142" s="21" t="s">
        <v>103</v>
      </c>
      <c r="P142" s="37">
        <v>44564</v>
      </c>
      <c r="Q142" s="34"/>
      <c r="R142" s="21" t="s">
        <v>78</v>
      </c>
      <c r="S142" s="27" t="s">
        <v>52</v>
      </c>
      <c r="T142" s="21" t="s">
        <v>49</v>
      </c>
      <c r="U142" s="21" t="s">
        <v>66</v>
      </c>
      <c r="V142" s="21" t="s">
        <v>67</v>
      </c>
      <c r="W142" s="21" t="s">
        <v>88</v>
      </c>
      <c r="X142" s="263" t="s">
        <v>5708</v>
      </c>
      <c r="Y142" s="262">
        <v>30530</v>
      </c>
      <c r="Z142" s="22"/>
      <c r="AA142" s="21"/>
      <c r="AB142" s="21"/>
      <c r="AC142" s="21" t="s">
        <v>6083</v>
      </c>
      <c r="AD142" s="21" t="s">
        <v>5709</v>
      </c>
      <c r="AE142" s="21"/>
      <c r="AF142" s="21"/>
      <c r="AG142" s="21"/>
      <c r="AH142" s="21" t="s">
        <v>66</v>
      </c>
      <c r="AI142" s="21"/>
      <c r="AJ142" s="21"/>
      <c r="AK142" s="192"/>
      <c r="AL142" s="21"/>
    </row>
    <row r="143" spans="1:38" s="39" customFormat="1" ht="17" customHeight="1">
      <c r="A143" s="36">
        <v>15</v>
      </c>
      <c r="B143" s="129" t="s">
        <v>282</v>
      </c>
      <c r="C143" s="21" t="s">
        <v>128</v>
      </c>
      <c r="D143" s="19" t="s">
        <v>297</v>
      </c>
      <c r="E143" s="21" t="s">
        <v>5271</v>
      </c>
      <c r="F143" s="21"/>
      <c r="G143" s="21"/>
      <c r="H143" s="55" t="s">
        <v>5710</v>
      </c>
      <c r="I143" s="2" t="s">
        <v>5711</v>
      </c>
      <c r="J143" s="21">
        <v>1</v>
      </c>
      <c r="K143" s="21"/>
      <c r="L143" s="1">
        <v>1</v>
      </c>
      <c r="M143" s="1"/>
      <c r="N143" s="21"/>
      <c r="O143" s="21" t="s">
        <v>103</v>
      </c>
      <c r="P143" s="37">
        <v>44564</v>
      </c>
      <c r="Q143" s="34"/>
      <c r="R143" s="21" t="s">
        <v>54</v>
      </c>
      <c r="S143" s="27" t="s">
        <v>62</v>
      </c>
      <c r="T143" s="21" t="s">
        <v>63</v>
      </c>
      <c r="U143" s="21" t="s">
        <v>68</v>
      </c>
      <c r="V143" s="21" t="s">
        <v>84</v>
      </c>
      <c r="W143" s="21" t="s">
        <v>76</v>
      </c>
      <c r="X143" s="145" t="s">
        <v>315</v>
      </c>
      <c r="Y143" s="262" t="s">
        <v>5712</v>
      </c>
      <c r="Z143" s="22"/>
      <c r="AA143" s="21"/>
      <c r="AB143" s="21"/>
      <c r="AC143" s="21" t="s">
        <v>6083</v>
      </c>
      <c r="AD143" s="21" t="s">
        <v>5713</v>
      </c>
      <c r="AE143" s="21"/>
      <c r="AF143" s="21"/>
      <c r="AG143" s="21"/>
      <c r="AH143" s="21" t="s">
        <v>68</v>
      </c>
      <c r="AI143" s="21"/>
      <c r="AJ143" s="21"/>
      <c r="AK143" s="192"/>
      <c r="AL143" s="21"/>
    </row>
    <row r="144" spans="1:38" s="39" customFormat="1" ht="17" customHeight="1">
      <c r="A144" s="36">
        <v>16</v>
      </c>
      <c r="B144" s="129" t="s">
        <v>282</v>
      </c>
      <c r="C144" s="21" t="s">
        <v>128</v>
      </c>
      <c r="D144" s="19" t="s">
        <v>297</v>
      </c>
      <c r="E144" s="21" t="s">
        <v>5271</v>
      </c>
      <c r="F144" s="21"/>
      <c r="G144" s="21"/>
      <c r="H144" s="55" t="s">
        <v>5714</v>
      </c>
      <c r="I144" s="2" t="s">
        <v>5715</v>
      </c>
      <c r="J144" s="21">
        <v>1</v>
      </c>
      <c r="K144" s="21"/>
      <c r="L144" s="1">
        <v>1</v>
      </c>
      <c r="M144" s="1"/>
      <c r="N144" s="21"/>
      <c r="O144" s="21" t="s">
        <v>103</v>
      </c>
      <c r="P144" s="37">
        <v>44564</v>
      </c>
      <c r="Q144" s="34"/>
      <c r="R144" s="27" t="s">
        <v>52</v>
      </c>
      <c r="S144" s="27" t="s">
        <v>52</v>
      </c>
      <c r="T144" s="21" t="s">
        <v>63</v>
      </c>
      <c r="U144" s="21" t="s">
        <v>68</v>
      </c>
      <c r="V144" s="21" t="s">
        <v>84</v>
      </c>
      <c r="W144" s="21" t="s">
        <v>76</v>
      </c>
      <c r="X144" s="145" t="s">
        <v>315</v>
      </c>
      <c r="Y144" s="262" t="s">
        <v>5716</v>
      </c>
      <c r="Z144" s="22"/>
      <c r="AA144" s="27"/>
      <c r="AB144" s="21"/>
      <c r="AC144" s="21" t="s">
        <v>6083</v>
      </c>
      <c r="AD144" s="21" t="s">
        <v>5717</v>
      </c>
      <c r="AE144" s="21"/>
      <c r="AF144" s="21"/>
      <c r="AG144" s="21"/>
      <c r="AH144" s="21" t="s">
        <v>68</v>
      </c>
      <c r="AI144" s="21"/>
      <c r="AJ144" s="21"/>
      <c r="AK144" s="192"/>
      <c r="AL144" s="21"/>
    </row>
    <row r="145" spans="1:38" s="39" customFormat="1" ht="17" customHeight="1">
      <c r="A145" s="36">
        <v>17</v>
      </c>
      <c r="B145" s="129" t="s">
        <v>282</v>
      </c>
      <c r="C145" s="21" t="s">
        <v>128</v>
      </c>
      <c r="D145" s="19" t="s">
        <v>297</v>
      </c>
      <c r="E145" s="21" t="s">
        <v>5271</v>
      </c>
      <c r="F145" s="21"/>
      <c r="G145" s="21"/>
      <c r="H145" s="55" t="s">
        <v>5718</v>
      </c>
      <c r="I145" s="2" t="s">
        <v>5719</v>
      </c>
      <c r="J145" s="21"/>
      <c r="K145" s="21">
        <v>1</v>
      </c>
      <c r="L145" s="1">
        <v>1</v>
      </c>
      <c r="M145" s="1"/>
      <c r="N145" s="21"/>
      <c r="O145" s="21" t="s">
        <v>103</v>
      </c>
      <c r="P145" s="37">
        <v>44564</v>
      </c>
      <c r="Q145" s="34"/>
      <c r="R145" s="27" t="s">
        <v>58</v>
      </c>
      <c r="S145" s="27" t="s">
        <v>123</v>
      </c>
      <c r="T145" s="21" t="s">
        <v>63</v>
      </c>
      <c r="U145" s="21" t="s">
        <v>68</v>
      </c>
      <c r="V145" s="21" t="s">
        <v>84</v>
      </c>
      <c r="W145" s="21" t="s">
        <v>76</v>
      </c>
      <c r="X145" s="145" t="s">
        <v>315</v>
      </c>
      <c r="Y145" s="262">
        <v>34095</v>
      </c>
      <c r="Z145" s="22"/>
      <c r="AA145" s="27"/>
      <c r="AB145" s="21"/>
      <c r="AC145" s="21" t="s">
        <v>6083</v>
      </c>
      <c r="AD145" s="21" t="s">
        <v>5720</v>
      </c>
      <c r="AE145" s="21"/>
      <c r="AF145" s="21"/>
      <c r="AG145" s="21"/>
      <c r="AH145" s="21" t="s">
        <v>68</v>
      </c>
      <c r="AI145" s="21"/>
      <c r="AJ145" s="21"/>
      <c r="AK145" s="192"/>
      <c r="AL145" s="21"/>
    </row>
    <row r="146" spans="1:38" s="39" customFormat="1" ht="17" customHeight="1">
      <c r="A146" s="36">
        <v>18</v>
      </c>
      <c r="B146" s="129" t="s">
        <v>282</v>
      </c>
      <c r="C146" s="21" t="s">
        <v>128</v>
      </c>
      <c r="D146" s="19" t="s">
        <v>297</v>
      </c>
      <c r="E146" s="21" t="s">
        <v>5271</v>
      </c>
      <c r="F146" s="28"/>
      <c r="G146" s="26"/>
      <c r="H146" s="55" t="s">
        <v>5721</v>
      </c>
      <c r="I146" s="2" t="s">
        <v>5722</v>
      </c>
      <c r="J146" s="21"/>
      <c r="K146" s="21">
        <v>1</v>
      </c>
      <c r="L146" s="1">
        <v>1</v>
      </c>
      <c r="M146" s="1"/>
      <c r="N146" s="21"/>
      <c r="O146" s="21" t="s">
        <v>103</v>
      </c>
      <c r="P146" s="37">
        <v>44564</v>
      </c>
      <c r="Q146" s="34"/>
      <c r="R146" s="21" t="s">
        <v>54</v>
      </c>
      <c r="S146" s="27" t="s">
        <v>62</v>
      </c>
      <c r="T146" s="21" t="s">
        <v>63</v>
      </c>
      <c r="U146" s="23" t="s">
        <v>68</v>
      </c>
      <c r="V146" s="21" t="s">
        <v>84</v>
      </c>
      <c r="W146" s="21" t="s">
        <v>76</v>
      </c>
      <c r="X146" s="145" t="s">
        <v>5723</v>
      </c>
      <c r="Y146" s="262">
        <v>34004</v>
      </c>
      <c r="Z146" s="22"/>
      <c r="AA146" s="27"/>
      <c r="AB146" s="21"/>
      <c r="AC146" s="21" t="s">
        <v>6083</v>
      </c>
      <c r="AD146" s="21" t="s">
        <v>5717</v>
      </c>
      <c r="AE146" s="21"/>
      <c r="AF146" s="49"/>
      <c r="AG146" s="49"/>
      <c r="AH146" s="21" t="s">
        <v>68</v>
      </c>
      <c r="AI146" s="50"/>
      <c r="AJ146" s="50"/>
      <c r="AK146" s="199"/>
      <c r="AL146" s="21"/>
    </row>
    <row r="147" spans="1:38" s="39" customFormat="1" ht="17" customHeight="1">
      <c r="A147" s="36">
        <v>21</v>
      </c>
      <c r="B147" s="129" t="s">
        <v>282</v>
      </c>
      <c r="C147" s="21" t="s">
        <v>128</v>
      </c>
      <c r="D147" s="19" t="s">
        <v>297</v>
      </c>
      <c r="E147" s="21" t="s">
        <v>5271</v>
      </c>
      <c r="F147" s="28"/>
      <c r="G147" s="26"/>
      <c r="H147" s="55" t="s">
        <v>5725</v>
      </c>
      <c r="I147" s="2" t="s">
        <v>5726</v>
      </c>
      <c r="J147" s="21"/>
      <c r="K147" s="21">
        <v>1</v>
      </c>
      <c r="L147" s="1">
        <v>1</v>
      </c>
      <c r="M147" s="1"/>
      <c r="N147" s="21"/>
      <c r="O147" s="21" t="s">
        <v>103</v>
      </c>
      <c r="P147" s="37">
        <v>44564</v>
      </c>
      <c r="Q147" s="34"/>
      <c r="R147" s="53" t="s">
        <v>52</v>
      </c>
      <c r="S147" s="264" t="s">
        <v>52</v>
      </c>
      <c r="T147" s="21" t="s">
        <v>63</v>
      </c>
      <c r="U147" s="23" t="s">
        <v>68</v>
      </c>
      <c r="V147" s="21" t="s">
        <v>84</v>
      </c>
      <c r="W147" s="21" t="s">
        <v>88</v>
      </c>
      <c r="X147" s="263" t="s">
        <v>2565</v>
      </c>
      <c r="Y147" s="262" t="s">
        <v>5727</v>
      </c>
      <c r="Z147" s="22"/>
      <c r="AA147" s="27"/>
      <c r="AB147" s="21"/>
      <c r="AC147" s="21" t="s">
        <v>6083</v>
      </c>
      <c r="AD147" s="19" t="s">
        <v>5713</v>
      </c>
      <c r="AE147" s="21"/>
      <c r="AF147" s="49"/>
      <c r="AG147" s="49"/>
      <c r="AH147" s="21" t="s">
        <v>68</v>
      </c>
      <c r="AI147" s="251"/>
      <c r="AJ147" s="251"/>
      <c r="AK147" s="199"/>
      <c r="AL147" s="85"/>
    </row>
    <row r="148" spans="1:38" s="39" customFormat="1" ht="17" customHeight="1">
      <c r="A148" s="36">
        <v>22</v>
      </c>
      <c r="B148" s="129" t="s">
        <v>282</v>
      </c>
      <c r="C148" s="21" t="s">
        <v>128</v>
      </c>
      <c r="D148" s="19" t="s">
        <v>297</v>
      </c>
      <c r="E148" s="21" t="s">
        <v>5271</v>
      </c>
      <c r="F148" s="19"/>
      <c r="G148" s="265"/>
      <c r="H148" s="55" t="s">
        <v>5728</v>
      </c>
      <c r="I148" s="2" t="s">
        <v>5729</v>
      </c>
      <c r="J148" s="21"/>
      <c r="K148" s="21">
        <v>1</v>
      </c>
      <c r="L148" s="1">
        <v>1</v>
      </c>
      <c r="M148" s="1"/>
      <c r="N148" s="21"/>
      <c r="O148" s="21" t="s">
        <v>103</v>
      </c>
      <c r="P148" s="37">
        <v>44564</v>
      </c>
      <c r="Q148" s="34"/>
      <c r="R148" s="21" t="s">
        <v>81</v>
      </c>
      <c r="S148" s="55" t="s">
        <v>52</v>
      </c>
      <c r="T148" s="21" t="s">
        <v>63</v>
      </c>
      <c r="U148" s="21" t="s">
        <v>68</v>
      </c>
      <c r="V148" s="19" t="s">
        <v>84</v>
      </c>
      <c r="W148" s="21" t="s">
        <v>88</v>
      </c>
      <c r="X148" s="263" t="s">
        <v>315</v>
      </c>
      <c r="Y148" s="262" t="s">
        <v>5730</v>
      </c>
      <c r="Z148" s="22"/>
      <c r="AA148" s="19"/>
      <c r="AB148" s="19"/>
      <c r="AC148" s="21" t="s">
        <v>6083</v>
      </c>
      <c r="AD148" s="19" t="s">
        <v>5731</v>
      </c>
      <c r="AE148" s="19"/>
      <c r="AF148" s="19"/>
      <c r="AG148" s="19"/>
      <c r="AH148" s="21" t="s">
        <v>68</v>
      </c>
      <c r="AI148" s="19"/>
      <c r="AJ148" s="19"/>
      <c r="AK148" s="254"/>
      <c r="AL148" s="19"/>
    </row>
    <row r="149" spans="1:38" s="39" customFormat="1" ht="17" customHeight="1">
      <c r="A149" s="36">
        <v>23</v>
      </c>
      <c r="B149" s="129" t="s">
        <v>282</v>
      </c>
      <c r="C149" s="21" t="s">
        <v>128</v>
      </c>
      <c r="D149" s="19" t="s">
        <v>297</v>
      </c>
      <c r="E149" s="21" t="s">
        <v>5271</v>
      </c>
      <c r="F149" s="19"/>
      <c r="G149" s="265"/>
      <c r="H149" s="55" t="s">
        <v>5732</v>
      </c>
      <c r="I149" s="543" t="s">
        <v>5733</v>
      </c>
      <c r="J149" s="21">
        <v>1</v>
      </c>
      <c r="K149" s="21"/>
      <c r="L149" s="1">
        <v>1</v>
      </c>
      <c r="M149" s="1"/>
      <c r="N149" s="21"/>
      <c r="O149" s="21" t="s">
        <v>103</v>
      </c>
      <c r="P149" s="37">
        <v>44564</v>
      </c>
      <c r="Q149" s="34"/>
      <c r="R149" s="21" t="s">
        <v>54</v>
      </c>
      <c r="S149" s="55" t="s">
        <v>55</v>
      </c>
      <c r="T149" s="21" t="s">
        <v>63</v>
      </c>
      <c r="U149" s="21" t="s">
        <v>68</v>
      </c>
      <c r="V149" s="19" t="s">
        <v>84</v>
      </c>
      <c r="W149" s="21" t="s">
        <v>76</v>
      </c>
      <c r="X149" s="263" t="s">
        <v>315</v>
      </c>
      <c r="Y149" s="262">
        <v>37408</v>
      </c>
      <c r="Z149" s="22"/>
      <c r="AA149" s="19"/>
      <c r="AB149" s="19"/>
      <c r="AC149" s="21" t="s">
        <v>6083</v>
      </c>
      <c r="AD149" s="19" t="s">
        <v>5734</v>
      </c>
      <c r="AE149" s="19"/>
      <c r="AF149" s="19"/>
      <c r="AG149" s="19"/>
      <c r="AH149" s="21" t="s">
        <v>68</v>
      </c>
      <c r="AI149" s="19"/>
      <c r="AJ149" s="19"/>
      <c r="AK149" s="254"/>
      <c r="AL149" s="19"/>
    </row>
    <row r="150" spans="1:38" s="39" customFormat="1" ht="17" customHeight="1" thickBot="1">
      <c r="A150" s="36">
        <v>24</v>
      </c>
      <c r="B150" s="129" t="s">
        <v>282</v>
      </c>
      <c r="C150" s="21" t="s">
        <v>128</v>
      </c>
      <c r="D150" s="19" t="s">
        <v>297</v>
      </c>
      <c r="E150" s="21" t="s">
        <v>5271</v>
      </c>
      <c r="F150" s="19"/>
      <c r="G150" s="265"/>
      <c r="H150" s="55" t="s">
        <v>5735</v>
      </c>
      <c r="I150" s="2" t="s">
        <v>5736</v>
      </c>
      <c r="J150" s="21">
        <v>1</v>
      </c>
      <c r="K150" s="21"/>
      <c r="L150" s="1">
        <v>1</v>
      </c>
      <c r="M150" s="1"/>
      <c r="N150" s="21"/>
      <c r="O150" s="21" t="s">
        <v>103</v>
      </c>
      <c r="P150" s="37">
        <v>44564</v>
      </c>
      <c r="Q150" s="34"/>
      <c r="R150" s="21" t="s">
        <v>54</v>
      </c>
      <c r="S150" s="19" t="s">
        <v>62</v>
      </c>
      <c r="T150" s="21" t="s">
        <v>63</v>
      </c>
      <c r="U150" s="21" t="s">
        <v>68</v>
      </c>
      <c r="V150" s="19" t="s">
        <v>84</v>
      </c>
      <c r="W150" s="21" t="s">
        <v>76</v>
      </c>
      <c r="X150" s="263" t="s">
        <v>315</v>
      </c>
      <c r="Y150" s="262">
        <v>36987</v>
      </c>
      <c r="Z150" s="22"/>
      <c r="AA150" s="19"/>
      <c r="AB150" s="19"/>
      <c r="AC150" s="21" t="s">
        <v>6083</v>
      </c>
      <c r="AD150" s="19" t="s">
        <v>5737</v>
      </c>
      <c r="AE150" s="19"/>
      <c r="AF150" s="19"/>
      <c r="AG150" s="19"/>
      <c r="AH150" s="21" t="s">
        <v>68</v>
      </c>
      <c r="AI150" s="19"/>
      <c r="AJ150" s="19"/>
      <c r="AK150" s="254"/>
      <c r="AL150" s="19"/>
    </row>
    <row r="151" spans="1:38" ht="14.5" thickTop="1">
      <c r="A151" s="225"/>
      <c r="B151" s="14"/>
      <c r="C151" s="9"/>
      <c r="D151" s="9"/>
      <c r="E151" s="9"/>
      <c r="F151" s="9"/>
      <c r="G151" s="9"/>
      <c r="H151" s="9"/>
      <c r="I151" s="10"/>
      <c r="J151" s="226">
        <f>SUM(J130:J150)</f>
        <v>6</v>
      </c>
      <c r="K151" s="226">
        <f>SUM(K130:K150)</f>
        <v>15</v>
      </c>
      <c r="L151" s="226">
        <f>SUM(L130:L150)</f>
        <v>21</v>
      </c>
      <c r="M151" s="226">
        <f>SUM(M130:M150)</f>
        <v>0</v>
      </c>
      <c r="N151" s="226">
        <f>SUM(N130:N150)</f>
        <v>0</v>
      </c>
      <c r="O151" s="11"/>
      <c r="P151" s="13"/>
      <c r="Q151" s="12"/>
      <c r="R151" s="13"/>
      <c r="S151" s="9"/>
      <c r="T151" s="9"/>
      <c r="U151" s="9"/>
      <c r="V151" s="9"/>
      <c r="W151" s="9"/>
      <c r="X151" s="10"/>
      <c r="Y151" s="227"/>
      <c r="Z151" s="14"/>
      <c r="AA151" s="14"/>
      <c r="AB151" s="14"/>
      <c r="AC151" s="9"/>
      <c r="AD151" s="9"/>
      <c r="AE151" s="9"/>
      <c r="AF151" s="9"/>
      <c r="AG151" s="9"/>
      <c r="AH151" s="9"/>
      <c r="AI151" s="14"/>
      <c r="AJ151" s="14"/>
      <c r="AK151" s="15"/>
      <c r="AL151" s="228"/>
    </row>
    <row r="152" spans="1:38" ht="14">
      <c r="A152" s="229"/>
      <c r="B152" s="230"/>
      <c r="C152" s="231"/>
      <c r="D152" s="231"/>
      <c r="E152" s="231"/>
      <c r="F152" s="231"/>
      <c r="G152" s="231"/>
      <c r="H152" s="231"/>
      <c r="I152" s="232"/>
      <c r="J152" s="813">
        <f>J151+K151</f>
        <v>21</v>
      </c>
      <c r="K152" s="813"/>
      <c r="L152" s="814">
        <f>L151+M151+N151</f>
        <v>21</v>
      </c>
      <c r="M152" s="815"/>
      <c r="N152" s="816"/>
      <c r="O152" s="233"/>
      <c r="P152" s="234"/>
      <c r="Q152" s="233"/>
      <c r="R152" s="231"/>
      <c r="S152" s="231"/>
      <c r="T152" s="232"/>
      <c r="U152" s="231"/>
      <c r="V152" s="231"/>
      <c r="W152" s="232"/>
      <c r="X152" s="235"/>
      <c r="Y152" s="230"/>
      <c r="Z152" s="230"/>
      <c r="AA152" s="230"/>
      <c r="AB152" s="231"/>
      <c r="AC152" s="231"/>
      <c r="AD152" s="231"/>
      <c r="AE152" s="231"/>
      <c r="AF152" s="231"/>
      <c r="AG152" s="231"/>
      <c r="AH152" s="230"/>
      <c r="AI152" s="230"/>
      <c r="AJ152" s="236"/>
      <c r="AK152" s="237"/>
      <c r="AL152" s="237"/>
    </row>
    <row r="157" spans="1:38" s="577" customFormat="1" ht="17" customHeight="1">
      <c r="A157" s="64">
        <v>14</v>
      </c>
      <c r="B157" s="29" t="s">
        <v>282</v>
      </c>
      <c r="C157" s="1" t="s">
        <v>128</v>
      </c>
      <c r="D157" s="7" t="s">
        <v>297</v>
      </c>
      <c r="E157" s="1" t="s">
        <v>173</v>
      </c>
      <c r="F157" s="1"/>
      <c r="G157" s="1"/>
      <c r="H157" s="76" t="s">
        <v>6490</v>
      </c>
      <c r="I157" s="685" t="s">
        <v>6491</v>
      </c>
      <c r="J157" s="1">
        <v>1</v>
      </c>
      <c r="K157" s="1"/>
      <c r="L157" s="1"/>
      <c r="M157" s="1"/>
      <c r="N157" s="1">
        <v>1</v>
      </c>
      <c r="O157" s="1"/>
      <c r="P157" s="20">
        <v>44606</v>
      </c>
      <c r="Q157" s="4"/>
      <c r="R157" s="5" t="s">
        <v>54</v>
      </c>
      <c r="S157" s="1" t="s">
        <v>62</v>
      </c>
      <c r="T157" s="1" t="s">
        <v>73</v>
      </c>
      <c r="U157" s="565" t="s">
        <v>68</v>
      </c>
      <c r="V157" s="565" t="s">
        <v>140</v>
      </c>
      <c r="W157" s="1" t="s">
        <v>76</v>
      </c>
      <c r="X157" s="275" t="s">
        <v>334</v>
      </c>
      <c r="Y157" s="71">
        <v>36148</v>
      </c>
      <c r="Z157" s="309"/>
      <c r="AA157" s="5"/>
      <c r="AB157" s="1"/>
      <c r="AC157" s="1" t="s">
        <v>6083</v>
      </c>
      <c r="AD157" s="1" t="s">
        <v>6492</v>
      </c>
      <c r="AE157" s="1"/>
      <c r="AF157" s="1"/>
      <c r="AG157" s="1"/>
      <c r="AH157" s="1" t="s">
        <v>68</v>
      </c>
      <c r="AI157" s="5"/>
      <c r="AJ157" s="1"/>
      <c r="AK157" s="286"/>
      <c r="AL157" s="1"/>
    </row>
    <row r="158" spans="1:38" s="38" customFormat="1" ht="17" customHeight="1">
      <c r="A158" s="64">
        <v>51</v>
      </c>
      <c r="B158" s="29" t="s">
        <v>282</v>
      </c>
      <c r="C158" s="1" t="s">
        <v>128</v>
      </c>
      <c r="D158" s="47" t="s">
        <v>297</v>
      </c>
      <c r="E158" s="47" t="s">
        <v>173</v>
      </c>
      <c r="F158" s="29" t="s">
        <v>373</v>
      </c>
      <c r="G158" s="7" t="s">
        <v>3333</v>
      </c>
      <c r="H158" s="614" t="s">
        <v>374</v>
      </c>
      <c r="I158" s="684" t="s">
        <v>375</v>
      </c>
      <c r="J158" s="615">
        <v>1</v>
      </c>
      <c r="K158" s="615"/>
      <c r="L158" s="615">
        <v>1</v>
      </c>
      <c r="M158" s="615"/>
      <c r="N158" s="615"/>
      <c r="O158" s="1" t="s">
        <v>103</v>
      </c>
      <c r="P158" s="571">
        <v>44319</v>
      </c>
      <c r="Q158" s="4" t="str">
        <f ca="1">DATEDIF(P158,NOW(),"Y")&amp;" Tahun "&amp;DATEDIF(P158,NOW(),"YM")&amp;" Bulan"&amp;DATEDIF(P158,NOW(),"MD")&amp;" Hari"</f>
        <v>1 Tahun 3 Bulan2 Hari</v>
      </c>
      <c r="R158" s="1" t="s">
        <v>52</v>
      </c>
      <c r="S158" s="66"/>
      <c r="T158" s="1" t="s">
        <v>49</v>
      </c>
      <c r="U158" s="1" t="s">
        <v>66</v>
      </c>
      <c r="V158" s="1" t="s">
        <v>67</v>
      </c>
      <c r="W158" s="66" t="s">
        <v>56</v>
      </c>
      <c r="X158" s="581" t="s">
        <v>376</v>
      </c>
      <c r="Y158" s="582">
        <v>33899</v>
      </c>
      <c r="Z158" s="4" t="str">
        <f ca="1">DATEDIF(Y158,NOW(),"Y")&amp;" Tahun "&amp;DATEDIF(Y158,NOW(),"YM")&amp;" Bulan"</f>
        <v>29 Tahun 9 Bulan</v>
      </c>
      <c r="AA158" s="1"/>
      <c r="AB158" s="1"/>
      <c r="AC158" s="65" t="s">
        <v>4644</v>
      </c>
      <c r="AD158" s="65" t="s">
        <v>377</v>
      </c>
      <c r="AE158" s="1"/>
      <c r="AF158" s="65" t="s">
        <v>146</v>
      </c>
      <c r="AG158" s="65" t="s">
        <v>146</v>
      </c>
      <c r="AH158" s="65" t="s">
        <v>301</v>
      </c>
      <c r="AI158" s="82">
        <v>19025679044</v>
      </c>
      <c r="AJ158" s="83"/>
      <c r="AK158" s="286"/>
      <c r="AL158" s="7">
        <v>698311535</v>
      </c>
    </row>
  </sheetData>
  <autoFilter ref="A128:AL129">
    <filterColumn colId="2" showButton="0"/>
    <filterColumn colId="9" showButton="0"/>
    <filterColumn colId="11" showButton="0"/>
    <filterColumn colId="12" showButton="0"/>
    <filterColumn colId="15" showButton="0"/>
    <filterColumn colId="20" showButton="0"/>
    <filterColumn colId="23" showButton="0"/>
    <filterColumn colId="26" showButton="0"/>
    <filterColumn colId="28" showButton="0"/>
    <filterColumn colId="30" showButton="0"/>
    <filterColumn colId="31" showButton="0"/>
    <filterColumn colId="32" showButton="0"/>
  </autoFilter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29:K29"/>
    <mergeCell ref="L29:N29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A33:A34"/>
    <mergeCell ref="B33:B34"/>
    <mergeCell ref="C33:D33"/>
    <mergeCell ref="E33:E34"/>
    <mergeCell ref="F33:F34"/>
    <mergeCell ref="G33:G34"/>
    <mergeCell ref="H33:H34"/>
    <mergeCell ref="I33:I34"/>
    <mergeCell ref="J33:K33"/>
    <mergeCell ref="L33:N33"/>
    <mergeCell ref="O33:O34"/>
    <mergeCell ref="P33:Q33"/>
    <mergeCell ref="R33:R34"/>
    <mergeCell ref="S33:S34"/>
    <mergeCell ref="T33:T34"/>
    <mergeCell ref="U33:V33"/>
    <mergeCell ref="W33:W34"/>
    <mergeCell ref="X33:Y33"/>
    <mergeCell ref="Z33:Z34"/>
    <mergeCell ref="AA33:AB33"/>
    <mergeCell ref="AC33:AD33"/>
    <mergeCell ref="AE33:AH33"/>
    <mergeCell ref="AI33:AI34"/>
    <mergeCell ref="AJ33:AJ34"/>
    <mergeCell ref="AK33:AK34"/>
    <mergeCell ref="AL33:AL34"/>
    <mergeCell ref="A128:A129"/>
    <mergeCell ref="B128:B129"/>
    <mergeCell ref="C128:D128"/>
    <mergeCell ref="E128:E129"/>
    <mergeCell ref="F128:F129"/>
    <mergeCell ref="G128:G129"/>
    <mergeCell ref="H128:H129"/>
    <mergeCell ref="I128:I129"/>
    <mergeCell ref="J128:K128"/>
    <mergeCell ref="L128:N128"/>
    <mergeCell ref="O128:O129"/>
    <mergeCell ref="P128:Q128"/>
    <mergeCell ref="R128:R129"/>
    <mergeCell ref="S128:S129"/>
    <mergeCell ref="T128:T129"/>
    <mergeCell ref="AL128:AL129"/>
    <mergeCell ref="J125:K125"/>
    <mergeCell ref="L125:N125"/>
    <mergeCell ref="J152:K152"/>
    <mergeCell ref="L152:N152"/>
    <mergeCell ref="AC128:AD128"/>
    <mergeCell ref="AE128:AH128"/>
    <mergeCell ref="AI128:AI129"/>
    <mergeCell ref="AJ128:AJ129"/>
    <mergeCell ref="AK128:AK129"/>
    <mergeCell ref="U128:V128"/>
    <mergeCell ref="W128:W129"/>
    <mergeCell ref="X128:Y128"/>
    <mergeCell ref="Z128:Z129"/>
    <mergeCell ref="AA128:AB128"/>
  </mergeCells>
  <conditionalFormatting sqref="G4:G5">
    <cfRule type="duplicateValues" dxfId="155" priority="18"/>
  </conditionalFormatting>
  <conditionalFormatting sqref="G4:G5">
    <cfRule type="duplicateValues" dxfId="154" priority="19"/>
  </conditionalFormatting>
  <conditionalFormatting sqref="H4:H5">
    <cfRule type="duplicateValues" dxfId="153" priority="17"/>
  </conditionalFormatting>
  <conditionalFormatting sqref="G4:G5">
    <cfRule type="duplicateValues" dxfId="152" priority="20"/>
  </conditionalFormatting>
  <conditionalFormatting sqref="H4:H5">
    <cfRule type="duplicateValues" dxfId="151" priority="21"/>
  </conditionalFormatting>
  <conditionalFormatting sqref="G33:G34">
    <cfRule type="duplicateValues" dxfId="150" priority="8"/>
  </conditionalFormatting>
  <conditionalFormatting sqref="G33:G34">
    <cfRule type="duplicateValues" dxfId="149" priority="9"/>
  </conditionalFormatting>
  <conditionalFormatting sqref="H33:H34">
    <cfRule type="duplicateValues" dxfId="148" priority="7"/>
  </conditionalFormatting>
  <conditionalFormatting sqref="G33:G34">
    <cfRule type="duplicateValues" dxfId="147" priority="10"/>
  </conditionalFormatting>
  <conditionalFormatting sqref="H33:H34">
    <cfRule type="duplicateValues" dxfId="146" priority="11"/>
  </conditionalFormatting>
  <conditionalFormatting sqref="G128:G129">
    <cfRule type="duplicateValues" dxfId="145" priority="2"/>
  </conditionalFormatting>
  <conditionalFormatting sqref="G128:G129">
    <cfRule type="duplicateValues" dxfId="144" priority="3"/>
  </conditionalFormatting>
  <conditionalFormatting sqref="H128:H129">
    <cfRule type="duplicateValues" dxfId="143" priority="1"/>
  </conditionalFormatting>
  <conditionalFormatting sqref="G128:G129">
    <cfRule type="duplicateValues" dxfId="142" priority="4"/>
  </conditionalFormatting>
  <conditionalFormatting sqref="H128:H129">
    <cfRule type="duplicateValues" dxfId="141" priority="5"/>
  </conditionalFormatting>
  <conditionalFormatting sqref="I4:I5">
    <cfRule type="duplicateValues" dxfId="140" priority="32"/>
  </conditionalFormatting>
  <conditionalFormatting sqref="I33:I34">
    <cfRule type="duplicateValues" dxfId="139" priority="33"/>
  </conditionalFormatting>
  <conditionalFormatting sqref="I128:I129">
    <cfRule type="duplicateValues" dxfId="138" priority="34"/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topLeftCell="G142" zoomScale="70" zoomScaleNormal="70" workbookViewId="0">
      <selection activeCell="L77" sqref="L77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5.26953125" style="88" customWidth="1"/>
    <col min="4" max="4" width="17.54296875" style="88" customWidth="1"/>
    <col min="5" max="5" width="13.1796875" style="88" customWidth="1"/>
    <col min="6" max="6" width="14.6328125" style="88" customWidth="1"/>
    <col min="7" max="7" width="15.1796875" style="88" customWidth="1"/>
    <col min="8" max="8" width="14.54296875" style="88" customWidth="1"/>
    <col min="9" max="9" width="31.26953125" style="89" customWidth="1"/>
    <col min="10" max="10" width="7.7265625" style="88" customWidth="1"/>
    <col min="11" max="14" width="6.7265625" style="88" customWidth="1"/>
    <col min="15" max="15" width="7.269531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24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25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4.5" thickTop="1">
      <c r="A6" s="64">
        <v>1</v>
      </c>
      <c r="B6" s="29" t="s">
        <v>282</v>
      </c>
      <c r="C6" s="1" t="s">
        <v>128</v>
      </c>
      <c r="D6" s="1" t="s">
        <v>321</v>
      </c>
      <c r="E6" s="1" t="s">
        <v>403</v>
      </c>
      <c r="F6" s="1" t="s">
        <v>964</v>
      </c>
      <c r="G6" s="1" t="s">
        <v>965</v>
      </c>
      <c r="H6" s="1" t="s">
        <v>966</v>
      </c>
      <c r="I6" s="2" t="s">
        <v>967</v>
      </c>
      <c r="J6" s="1">
        <v>1</v>
      </c>
      <c r="K6" s="1"/>
      <c r="L6" s="1">
        <v>1</v>
      </c>
      <c r="M6" s="1"/>
      <c r="N6" s="1"/>
      <c r="O6" s="1" t="s">
        <v>6336</v>
      </c>
      <c r="P6" s="20">
        <v>40697</v>
      </c>
      <c r="Q6" s="4" t="str">
        <f t="shared" ref="Q6:Q13" ca="1" si="0">DATEDIF(P6,NOW(),"Y")&amp;" Tahun "&amp;DATEDIF(P6,NOW(),"YM")&amp;" Bulan"&amp;DATEDIF(P6,NOW(),"MD")&amp;" Hari"</f>
        <v>11 Tahun 2 Bulan2 Hari</v>
      </c>
      <c r="R6" s="1" t="s">
        <v>81</v>
      </c>
      <c r="S6" s="1" t="s">
        <v>146</v>
      </c>
      <c r="T6" s="1" t="s">
        <v>49</v>
      </c>
      <c r="U6" s="1" t="s">
        <v>50</v>
      </c>
      <c r="V6" s="1" t="s">
        <v>50</v>
      </c>
      <c r="W6" s="1" t="s">
        <v>51</v>
      </c>
      <c r="X6" s="2" t="s">
        <v>129</v>
      </c>
      <c r="Y6" s="71">
        <v>32353</v>
      </c>
      <c r="Z6" s="4" t="str">
        <f t="shared" ref="Z6:Z13" ca="1" si="1">DATEDIF(Y6,NOW(),"Y")&amp;" Tahun "&amp;DATEDIF(Y6,NOW(),"YM")&amp;" Bulan"</f>
        <v>34 Tahun 0 Bulan</v>
      </c>
      <c r="AA6" s="1"/>
      <c r="AB6" s="1"/>
      <c r="AC6" s="7" t="s">
        <v>1119</v>
      </c>
      <c r="AD6" s="1" t="s">
        <v>4614</v>
      </c>
      <c r="AE6" s="1"/>
      <c r="AF6" s="1" t="s">
        <v>146</v>
      </c>
      <c r="AG6" s="1" t="s">
        <v>146</v>
      </c>
      <c r="AH6" s="1" t="s">
        <v>146</v>
      </c>
      <c r="AI6" s="1">
        <v>12000381389</v>
      </c>
      <c r="AJ6" s="1"/>
      <c r="AK6" s="286">
        <v>935328732956000</v>
      </c>
      <c r="AL6" s="76" t="s">
        <v>5014</v>
      </c>
    </row>
    <row r="7" spans="1:38" s="97" customFormat="1" ht="14">
      <c r="A7" s="64">
        <v>2</v>
      </c>
      <c r="B7" s="29" t="s">
        <v>282</v>
      </c>
      <c r="C7" s="1" t="s">
        <v>128</v>
      </c>
      <c r="D7" s="1" t="s">
        <v>321</v>
      </c>
      <c r="E7" s="1" t="s">
        <v>160</v>
      </c>
      <c r="F7" s="1" t="s">
        <v>4876</v>
      </c>
      <c r="G7" s="1" t="s">
        <v>1033</v>
      </c>
      <c r="H7" s="1" t="s">
        <v>1034</v>
      </c>
      <c r="I7" s="2" t="s">
        <v>1035</v>
      </c>
      <c r="J7" s="1">
        <v>1</v>
      </c>
      <c r="K7" s="1"/>
      <c r="L7" s="1">
        <v>1</v>
      </c>
      <c r="M7" s="1"/>
      <c r="N7" s="1"/>
      <c r="O7" s="1" t="s">
        <v>2416</v>
      </c>
      <c r="P7" s="20">
        <v>41446</v>
      </c>
      <c r="Q7" s="4" t="str">
        <f t="shared" ca="1" si="0"/>
        <v>9 Tahun 1 Bulan15 Hari</v>
      </c>
      <c r="R7" s="1" t="s">
        <v>54</v>
      </c>
      <c r="S7" s="1" t="s">
        <v>146</v>
      </c>
      <c r="T7" s="1" t="s">
        <v>49</v>
      </c>
      <c r="U7" s="1" t="s">
        <v>50</v>
      </c>
      <c r="V7" s="1" t="s">
        <v>50</v>
      </c>
      <c r="W7" s="1" t="s">
        <v>76</v>
      </c>
      <c r="X7" s="2" t="s">
        <v>2521</v>
      </c>
      <c r="Y7" s="71">
        <v>32982</v>
      </c>
      <c r="Z7" s="4" t="str">
        <f t="shared" ca="1" si="1"/>
        <v>32 Tahun 3 Bulan</v>
      </c>
      <c r="AA7" s="1"/>
      <c r="AB7" s="1"/>
      <c r="AC7" s="7" t="s">
        <v>1119</v>
      </c>
      <c r="AD7" s="1" t="s">
        <v>4607</v>
      </c>
      <c r="AE7" s="1"/>
      <c r="AF7" s="1" t="s">
        <v>146</v>
      </c>
      <c r="AG7" s="1" t="s">
        <v>146</v>
      </c>
      <c r="AH7" s="1" t="s">
        <v>146</v>
      </c>
      <c r="AI7" s="1">
        <v>13028042730</v>
      </c>
      <c r="AJ7" s="1"/>
      <c r="AK7" s="286"/>
      <c r="AL7" s="1">
        <v>821313578</v>
      </c>
    </row>
    <row r="8" spans="1:38" s="97" customFormat="1" ht="14">
      <c r="A8" s="64">
        <v>3</v>
      </c>
      <c r="B8" s="29" t="s">
        <v>282</v>
      </c>
      <c r="C8" s="1" t="s">
        <v>128</v>
      </c>
      <c r="D8" s="1" t="s">
        <v>321</v>
      </c>
      <c r="E8" s="1" t="s">
        <v>3779</v>
      </c>
      <c r="F8" s="1" t="s">
        <v>976</v>
      </c>
      <c r="G8" s="1" t="s">
        <v>977</v>
      </c>
      <c r="H8" s="1" t="s">
        <v>978</v>
      </c>
      <c r="I8" s="2" t="s">
        <v>979</v>
      </c>
      <c r="J8" s="1">
        <v>1</v>
      </c>
      <c r="K8" s="1"/>
      <c r="L8" s="1">
        <v>1</v>
      </c>
      <c r="M8" s="1"/>
      <c r="N8" s="1"/>
      <c r="O8" s="1" t="s">
        <v>161</v>
      </c>
      <c r="P8" s="20">
        <v>42177</v>
      </c>
      <c r="Q8" s="4" t="str">
        <f t="shared" ca="1" si="0"/>
        <v>7 Tahun 1 Bulan14 Hari</v>
      </c>
      <c r="R8" s="1" t="s">
        <v>54</v>
      </c>
      <c r="S8" s="1" t="s">
        <v>146</v>
      </c>
      <c r="T8" s="1" t="s">
        <v>49</v>
      </c>
      <c r="U8" s="1" t="s">
        <v>50</v>
      </c>
      <c r="V8" s="1" t="s">
        <v>50</v>
      </c>
      <c r="W8" s="1" t="s">
        <v>56</v>
      </c>
      <c r="X8" s="2" t="s">
        <v>2508</v>
      </c>
      <c r="Y8" s="71">
        <v>33239</v>
      </c>
      <c r="Z8" s="4" t="str">
        <f t="shared" ca="1" si="1"/>
        <v>31 Tahun 7 Bulan</v>
      </c>
      <c r="AA8" s="1"/>
      <c r="AB8" s="1"/>
      <c r="AC8" s="7" t="s">
        <v>1119</v>
      </c>
      <c r="AD8" s="1" t="s">
        <v>4617</v>
      </c>
      <c r="AE8" s="1"/>
      <c r="AF8" s="1" t="s">
        <v>146</v>
      </c>
      <c r="AG8" s="1" t="s">
        <v>146</v>
      </c>
      <c r="AH8" s="1" t="s">
        <v>146</v>
      </c>
      <c r="AI8" s="1">
        <v>15057061275</v>
      </c>
      <c r="AJ8" s="1"/>
      <c r="AK8" s="286">
        <v>741117758956000</v>
      </c>
      <c r="AL8" s="1">
        <v>380975664</v>
      </c>
    </row>
    <row r="9" spans="1:38" s="97" customFormat="1" ht="14">
      <c r="A9" s="64">
        <v>4</v>
      </c>
      <c r="B9" s="29" t="s">
        <v>282</v>
      </c>
      <c r="C9" s="1" t="s">
        <v>128</v>
      </c>
      <c r="D9" s="1" t="s">
        <v>321</v>
      </c>
      <c r="E9" s="1" t="s">
        <v>164</v>
      </c>
      <c r="F9" s="1" t="s">
        <v>968</v>
      </c>
      <c r="G9" s="1" t="s">
        <v>969</v>
      </c>
      <c r="H9" s="1" t="s">
        <v>970</v>
      </c>
      <c r="I9" s="2" t="s">
        <v>971</v>
      </c>
      <c r="J9" s="1"/>
      <c r="K9" s="1">
        <v>1</v>
      </c>
      <c r="L9" s="1">
        <v>1</v>
      </c>
      <c r="M9" s="1"/>
      <c r="N9" s="1"/>
      <c r="O9" s="1" t="s">
        <v>2409</v>
      </c>
      <c r="P9" s="20">
        <v>41865</v>
      </c>
      <c r="Q9" s="4" t="str">
        <f t="shared" ca="1" si="0"/>
        <v>7 Tahun 11 Bulan22 Hari</v>
      </c>
      <c r="R9" s="1" t="s">
        <v>54</v>
      </c>
      <c r="S9" s="1" t="s">
        <v>146</v>
      </c>
      <c r="T9" s="1" t="s">
        <v>63</v>
      </c>
      <c r="U9" s="1" t="s">
        <v>68</v>
      </c>
      <c r="V9" s="1" t="s">
        <v>84</v>
      </c>
      <c r="W9" s="1" t="s">
        <v>76</v>
      </c>
      <c r="X9" s="2" t="s">
        <v>84</v>
      </c>
      <c r="Y9" s="71">
        <v>33354</v>
      </c>
      <c r="Z9" s="4" t="str">
        <f t="shared" ca="1" si="1"/>
        <v>31 Tahun 3 Bulan</v>
      </c>
      <c r="AA9" s="1"/>
      <c r="AB9" s="1"/>
      <c r="AC9" s="7" t="s">
        <v>1119</v>
      </c>
      <c r="AD9" s="1" t="s">
        <v>4609</v>
      </c>
      <c r="AE9" s="1"/>
      <c r="AF9" s="1" t="s">
        <v>146</v>
      </c>
      <c r="AG9" s="1" t="s">
        <v>146</v>
      </c>
      <c r="AH9" s="1" t="s">
        <v>146</v>
      </c>
      <c r="AI9" s="1"/>
      <c r="AJ9" s="1"/>
      <c r="AK9" s="286">
        <v>166356493956000</v>
      </c>
      <c r="AL9" s="1">
        <v>367407167</v>
      </c>
    </row>
    <row r="10" spans="1:38" s="97" customFormat="1" ht="14.5">
      <c r="A10" s="64">
        <v>7</v>
      </c>
      <c r="B10" s="7" t="s">
        <v>282</v>
      </c>
      <c r="C10" s="7" t="s">
        <v>128</v>
      </c>
      <c r="D10" s="1" t="s">
        <v>748</v>
      </c>
      <c r="E10" s="7" t="s">
        <v>164</v>
      </c>
      <c r="F10" s="7"/>
      <c r="G10" s="146"/>
      <c r="H10" s="76" t="s">
        <v>5016</v>
      </c>
      <c r="I10" s="8" t="s">
        <v>5017</v>
      </c>
      <c r="J10" s="7">
        <v>1</v>
      </c>
      <c r="K10" s="7"/>
      <c r="L10" s="1">
        <v>1</v>
      </c>
      <c r="M10" s="1"/>
      <c r="N10" s="1"/>
      <c r="O10" s="1" t="s">
        <v>103</v>
      </c>
      <c r="P10" s="30">
        <v>44519</v>
      </c>
      <c r="Q10" s="4" t="str">
        <f ca="1">DATEDIF(P10,NOW(),"Y")&amp;" Tahun "&amp;DATEDIF(P10,NOW(),"YM")&amp;" Bulan"&amp;DATEDIF(P10,NOW(),"MD")&amp;" Hari"</f>
        <v>0 Tahun 8 Bulan17 Hari</v>
      </c>
      <c r="R10" s="1" t="s">
        <v>54</v>
      </c>
      <c r="S10" s="7"/>
      <c r="T10" s="1" t="s">
        <v>49</v>
      </c>
      <c r="U10" s="1" t="s">
        <v>50</v>
      </c>
      <c r="V10" s="7" t="s">
        <v>50</v>
      </c>
      <c r="W10" s="7" t="s">
        <v>76</v>
      </c>
      <c r="X10" s="84" t="s">
        <v>2552</v>
      </c>
      <c r="Y10" s="77">
        <v>37896</v>
      </c>
      <c r="Z10" s="4" t="str">
        <f ca="1">DATEDIF(Y10,NOW(),"Y")&amp;" Tahun "&amp;DATEDIF(Y10,NOW(),"YM")&amp;" Bulan"</f>
        <v>18 Tahun 10 Bulan</v>
      </c>
      <c r="AA10" s="7"/>
      <c r="AB10" s="7"/>
      <c r="AC10" s="1" t="s">
        <v>4527</v>
      </c>
      <c r="AD10" s="7" t="s">
        <v>5018</v>
      </c>
      <c r="AE10" s="7"/>
      <c r="AF10" s="7" t="s">
        <v>57</v>
      </c>
      <c r="AG10" s="7" t="s">
        <v>74</v>
      </c>
      <c r="AH10" s="7" t="s">
        <v>52</v>
      </c>
      <c r="AI10" s="7"/>
      <c r="AJ10" s="7"/>
      <c r="AK10" s="287"/>
      <c r="AL10" s="7"/>
    </row>
    <row r="11" spans="1:38" s="97" customFormat="1" ht="14">
      <c r="A11" s="64">
        <v>5</v>
      </c>
      <c r="B11" s="29" t="s">
        <v>282</v>
      </c>
      <c r="C11" s="1" t="s">
        <v>128</v>
      </c>
      <c r="D11" s="1" t="s">
        <v>321</v>
      </c>
      <c r="E11" s="1" t="s">
        <v>853</v>
      </c>
      <c r="F11" s="1" t="s">
        <v>980</v>
      </c>
      <c r="G11" s="1" t="s">
        <v>981</v>
      </c>
      <c r="H11" s="1" t="s">
        <v>982</v>
      </c>
      <c r="I11" s="2" t="s">
        <v>983</v>
      </c>
      <c r="J11" s="1">
        <v>1</v>
      </c>
      <c r="K11" s="1"/>
      <c r="L11" s="1">
        <v>1</v>
      </c>
      <c r="M11" s="1"/>
      <c r="N11" s="1"/>
      <c r="O11" s="1" t="s">
        <v>99</v>
      </c>
      <c r="P11" s="20">
        <v>42535</v>
      </c>
      <c r="Q11" s="4" t="str">
        <f t="shared" ca="1" si="0"/>
        <v>6 Tahun 1 Bulan22 Hari</v>
      </c>
      <c r="R11" s="1" t="s">
        <v>58</v>
      </c>
      <c r="S11" s="1" t="s">
        <v>146</v>
      </c>
      <c r="T11" s="1" t="s">
        <v>73</v>
      </c>
      <c r="U11" s="1" t="s">
        <v>68</v>
      </c>
      <c r="V11" s="1" t="s">
        <v>68</v>
      </c>
      <c r="W11" s="1" t="s">
        <v>76</v>
      </c>
      <c r="X11" s="2" t="s">
        <v>2509</v>
      </c>
      <c r="Y11" s="71">
        <v>34137</v>
      </c>
      <c r="Z11" s="4" t="str">
        <f t="shared" ca="1" si="1"/>
        <v>29 Tahun 1 Bulan</v>
      </c>
      <c r="AA11" s="1"/>
      <c r="AB11" s="1"/>
      <c r="AC11" s="7" t="s">
        <v>1119</v>
      </c>
      <c r="AD11" s="1" t="s">
        <v>4616</v>
      </c>
      <c r="AE11" s="1"/>
      <c r="AF11" s="1" t="s">
        <v>146</v>
      </c>
      <c r="AG11" s="1" t="s">
        <v>146</v>
      </c>
      <c r="AH11" s="1" t="s">
        <v>146</v>
      </c>
      <c r="AI11" s="1">
        <v>16052020704</v>
      </c>
      <c r="AJ11" s="1"/>
      <c r="AK11" s="286">
        <v>842882615956000</v>
      </c>
      <c r="AL11" s="1">
        <v>390783482</v>
      </c>
    </row>
    <row r="12" spans="1:38" s="97" customFormat="1" ht="14">
      <c r="A12" s="64">
        <v>6</v>
      </c>
      <c r="B12" s="29" t="s">
        <v>282</v>
      </c>
      <c r="C12" s="1" t="s">
        <v>128</v>
      </c>
      <c r="D12" s="1" t="s">
        <v>321</v>
      </c>
      <c r="E12" s="1" t="s">
        <v>853</v>
      </c>
      <c r="F12" s="1" t="s">
        <v>988</v>
      </c>
      <c r="G12" s="1" t="s">
        <v>989</v>
      </c>
      <c r="H12" s="1" t="s">
        <v>990</v>
      </c>
      <c r="I12" s="2" t="s">
        <v>991</v>
      </c>
      <c r="J12" s="1">
        <v>1</v>
      </c>
      <c r="K12" s="1"/>
      <c r="L12" s="1">
        <v>1</v>
      </c>
      <c r="M12" s="1"/>
      <c r="N12" s="1"/>
      <c r="O12" s="1" t="s">
        <v>99</v>
      </c>
      <c r="P12" s="20">
        <v>42745</v>
      </c>
      <c r="Q12" s="4" t="str">
        <f t="shared" ca="1" si="0"/>
        <v>5 Tahun 6 Bulan26 Hari</v>
      </c>
      <c r="R12" s="1" t="s">
        <v>54</v>
      </c>
      <c r="S12" s="1" t="s">
        <v>146</v>
      </c>
      <c r="T12" s="1" t="s">
        <v>63</v>
      </c>
      <c r="U12" s="1" t="s">
        <v>74</v>
      </c>
      <c r="V12" s="1" t="s">
        <v>96</v>
      </c>
      <c r="W12" s="1" t="s">
        <v>76</v>
      </c>
      <c r="X12" s="2" t="s">
        <v>2510</v>
      </c>
      <c r="Y12" s="71">
        <v>32901</v>
      </c>
      <c r="Z12" s="4" t="str">
        <f t="shared" ca="1" si="1"/>
        <v>32 Tahun 6 Bulan</v>
      </c>
      <c r="AA12" s="1"/>
      <c r="AB12" s="1"/>
      <c r="AC12" s="7" t="s">
        <v>1119</v>
      </c>
      <c r="AD12" s="1" t="s">
        <v>4612</v>
      </c>
      <c r="AE12" s="1"/>
      <c r="AF12" s="1" t="s">
        <v>146</v>
      </c>
      <c r="AG12" s="1" t="s">
        <v>146</v>
      </c>
      <c r="AH12" s="1" t="s">
        <v>146</v>
      </c>
      <c r="AI12" s="1">
        <v>17010933699</v>
      </c>
      <c r="AJ12" s="1"/>
      <c r="AK12" s="286">
        <v>708309554956000</v>
      </c>
      <c r="AL12" s="1">
        <v>455431519</v>
      </c>
    </row>
    <row r="13" spans="1:38" s="97" customFormat="1" ht="14">
      <c r="A13" s="64">
        <v>7</v>
      </c>
      <c r="B13" s="29" t="s">
        <v>282</v>
      </c>
      <c r="C13" s="1" t="s">
        <v>128</v>
      </c>
      <c r="D13" s="1" t="s">
        <v>321</v>
      </c>
      <c r="E13" s="1" t="s">
        <v>853</v>
      </c>
      <c r="F13" s="1" t="s">
        <v>992</v>
      </c>
      <c r="G13" s="1" t="s">
        <v>993</v>
      </c>
      <c r="H13" s="1" t="s">
        <v>994</v>
      </c>
      <c r="I13" s="2" t="s">
        <v>995</v>
      </c>
      <c r="J13" s="1">
        <v>1</v>
      </c>
      <c r="K13" s="1"/>
      <c r="L13" s="1">
        <v>1</v>
      </c>
      <c r="M13" s="1"/>
      <c r="N13" s="1"/>
      <c r="O13" s="1" t="s">
        <v>99</v>
      </c>
      <c r="P13" s="20">
        <v>42992</v>
      </c>
      <c r="Q13" s="4" t="str">
        <f t="shared" ca="1" si="0"/>
        <v>4 Tahun 10 Bulan22 Hari</v>
      </c>
      <c r="R13" s="1" t="s">
        <v>54</v>
      </c>
      <c r="S13" s="1" t="s">
        <v>146</v>
      </c>
      <c r="T13" s="1" t="s">
        <v>49</v>
      </c>
      <c r="U13" s="1" t="s">
        <v>126</v>
      </c>
      <c r="V13" s="1" t="s">
        <v>126</v>
      </c>
      <c r="W13" s="1" t="s">
        <v>88</v>
      </c>
      <c r="X13" s="2" t="s">
        <v>2469</v>
      </c>
      <c r="Y13" s="71">
        <v>34645</v>
      </c>
      <c r="Z13" s="4" t="str">
        <f t="shared" ca="1" si="1"/>
        <v>27 Tahun 8 Bulan</v>
      </c>
      <c r="AA13" s="1"/>
      <c r="AB13" s="1"/>
      <c r="AC13" s="7" t="s">
        <v>1119</v>
      </c>
      <c r="AD13" s="1" t="s">
        <v>4608</v>
      </c>
      <c r="AE13" s="1"/>
      <c r="AF13" s="1" t="s">
        <v>146</v>
      </c>
      <c r="AG13" s="1" t="s">
        <v>146</v>
      </c>
      <c r="AH13" s="1" t="s">
        <v>146</v>
      </c>
      <c r="AI13" s="1">
        <v>17064029493</v>
      </c>
      <c r="AJ13" s="1"/>
      <c r="AK13" s="286">
        <v>842744021956000</v>
      </c>
      <c r="AL13" s="1">
        <v>503314290</v>
      </c>
    </row>
    <row r="14" spans="1:38" s="97" customFormat="1" ht="14">
      <c r="A14" s="64">
        <v>8</v>
      </c>
      <c r="B14" s="29" t="s">
        <v>282</v>
      </c>
      <c r="C14" s="1" t="s">
        <v>128</v>
      </c>
      <c r="D14" s="1" t="s">
        <v>321</v>
      </c>
      <c r="E14" s="1" t="s">
        <v>853</v>
      </c>
      <c r="F14" s="1" t="s">
        <v>1006</v>
      </c>
      <c r="G14" s="1" t="s">
        <v>1007</v>
      </c>
      <c r="H14" s="1" t="s">
        <v>1008</v>
      </c>
      <c r="I14" s="2" t="s">
        <v>1009</v>
      </c>
      <c r="J14" s="1">
        <v>1</v>
      </c>
      <c r="K14" s="1"/>
      <c r="L14" s="1">
        <v>1</v>
      </c>
      <c r="M14" s="1"/>
      <c r="N14" s="1"/>
      <c r="O14" s="1" t="s">
        <v>120</v>
      </c>
      <c r="P14" s="20">
        <v>43182</v>
      </c>
      <c r="Q14" s="4" t="str">
        <f t="shared" ref="Q14:Q21" ca="1" si="2">DATEDIF(P14,NOW(),"Y")&amp;" Tahun "&amp;DATEDIF(P14,NOW(),"YM")&amp;" Bulan"&amp;DATEDIF(P14,NOW(),"MD")&amp;" Hari"</f>
        <v>4 Tahun 4 Bulan13 Hari</v>
      </c>
      <c r="R14" s="1" t="s">
        <v>157</v>
      </c>
      <c r="S14" s="1" t="s">
        <v>123</v>
      </c>
      <c r="T14" s="1" t="s">
        <v>73</v>
      </c>
      <c r="U14" s="1" t="s">
        <v>68</v>
      </c>
      <c r="V14" s="1" t="s">
        <v>68</v>
      </c>
      <c r="W14" s="1" t="s">
        <v>56</v>
      </c>
      <c r="X14" s="2" t="s">
        <v>2512</v>
      </c>
      <c r="Y14" s="71">
        <v>32382</v>
      </c>
      <c r="Z14" s="4" t="str">
        <f t="shared" ref="Z14:Z21" ca="1" si="3">DATEDIF(Y14,NOW(),"Y")&amp;" Tahun "&amp;DATEDIF(Y14,NOW(),"YM")&amp;" Bulan"</f>
        <v>33 Tahun 11 Bulan</v>
      </c>
      <c r="AA14" s="1"/>
      <c r="AB14" s="1"/>
      <c r="AC14" s="7" t="s">
        <v>1119</v>
      </c>
      <c r="AD14" s="1" t="s">
        <v>4618</v>
      </c>
      <c r="AE14" s="1"/>
      <c r="AF14" s="1" t="s">
        <v>146</v>
      </c>
      <c r="AG14" s="1" t="s">
        <v>146</v>
      </c>
      <c r="AH14" s="1" t="s">
        <v>146</v>
      </c>
      <c r="AI14" s="1">
        <v>16014081265</v>
      </c>
      <c r="AJ14" s="1"/>
      <c r="AK14" s="286"/>
      <c r="AL14" s="1">
        <v>688683607</v>
      </c>
    </row>
    <row r="15" spans="1:38" s="97" customFormat="1" ht="14">
      <c r="A15" s="64">
        <v>10</v>
      </c>
      <c r="B15" s="29" t="s">
        <v>282</v>
      </c>
      <c r="C15" s="1" t="s">
        <v>128</v>
      </c>
      <c r="D15" s="1" t="s">
        <v>321</v>
      </c>
      <c r="E15" s="1" t="s">
        <v>853</v>
      </c>
      <c r="F15" s="1" t="s">
        <v>4874</v>
      </c>
      <c r="G15" s="1" t="s">
        <v>3449</v>
      </c>
      <c r="H15" s="1" t="s">
        <v>1027</v>
      </c>
      <c r="I15" s="2" t="s">
        <v>1028</v>
      </c>
      <c r="J15" s="1">
        <v>1</v>
      </c>
      <c r="K15" s="1"/>
      <c r="L15" s="1">
        <v>1</v>
      </c>
      <c r="M15" s="1"/>
      <c r="N15" s="1"/>
      <c r="O15" s="1" t="s">
        <v>103</v>
      </c>
      <c r="P15" s="567">
        <v>44353</v>
      </c>
      <c r="Q15" s="4" t="str">
        <f t="shared" ca="1" si="2"/>
        <v>1 Tahun 1 Bulan30 Hari</v>
      </c>
      <c r="R15" s="1" t="s">
        <v>58</v>
      </c>
      <c r="S15" s="1" t="s">
        <v>248</v>
      </c>
      <c r="T15" s="1" t="s">
        <v>63</v>
      </c>
      <c r="U15" s="1" t="s">
        <v>68</v>
      </c>
      <c r="V15" s="1" t="s">
        <v>68</v>
      </c>
      <c r="W15" s="1" t="s">
        <v>76</v>
      </c>
      <c r="X15" s="2" t="s">
        <v>57</v>
      </c>
      <c r="Y15" s="71">
        <v>36291</v>
      </c>
      <c r="Z15" s="4" t="str">
        <f t="shared" ca="1" si="3"/>
        <v>23 Tahun 2 Bulan</v>
      </c>
      <c r="AA15" s="1">
        <v>81290022452</v>
      </c>
      <c r="AB15" s="1" t="s">
        <v>333</v>
      </c>
      <c r="AC15" s="7" t="s">
        <v>1119</v>
      </c>
      <c r="AD15" s="1" t="s">
        <v>2924</v>
      </c>
      <c r="AE15" s="1"/>
      <c r="AF15" s="1" t="s">
        <v>146</v>
      </c>
      <c r="AG15" s="1" t="s">
        <v>146</v>
      </c>
      <c r="AH15" s="1" t="s">
        <v>146</v>
      </c>
      <c r="AI15" s="1">
        <v>20041022664</v>
      </c>
      <c r="AJ15" s="1"/>
      <c r="AK15" s="286">
        <v>935973552956000</v>
      </c>
      <c r="AL15" s="1">
        <v>824788641</v>
      </c>
    </row>
    <row r="16" spans="1:38" s="97" customFormat="1" ht="14">
      <c r="A16" s="64">
        <v>11</v>
      </c>
      <c r="B16" s="29" t="s">
        <v>282</v>
      </c>
      <c r="C16" s="1" t="s">
        <v>128</v>
      </c>
      <c r="D16" s="1" t="s">
        <v>321</v>
      </c>
      <c r="E16" s="1" t="s">
        <v>296</v>
      </c>
      <c r="F16" s="1" t="s">
        <v>4875</v>
      </c>
      <c r="G16" s="1" t="s">
        <v>3452</v>
      </c>
      <c r="H16" s="1" t="s">
        <v>1029</v>
      </c>
      <c r="I16" s="2" t="s">
        <v>1030</v>
      </c>
      <c r="J16" s="1">
        <v>1</v>
      </c>
      <c r="K16" s="1"/>
      <c r="L16" s="1">
        <v>1</v>
      </c>
      <c r="M16" s="1"/>
      <c r="N16" s="1"/>
      <c r="O16" s="1" t="s">
        <v>107</v>
      </c>
      <c r="P16" s="567">
        <v>44353</v>
      </c>
      <c r="Q16" s="4" t="str">
        <f t="shared" ca="1" si="2"/>
        <v>1 Tahun 1 Bulan30 Hari</v>
      </c>
      <c r="R16" s="1" t="s">
        <v>58</v>
      </c>
      <c r="S16" s="1" t="s">
        <v>203</v>
      </c>
      <c r="T16" s="1" t="s">
        <v>49</v>
      </c>
      <c r="U16" s="1" t="s">
        <v>50</v>
      </c>
      <c r="V16" s="1" t="s">
        <v>50</v>
      </c>
      <c r="W16" s="1" t="s">
        <v>76</v>
      </c>
      <c r="X16" s="2" t="s">
        <v>57</v>
      </c>
      <c r="Y16" s="71">
        <v>36908</v>
      </c>
      <c r="Z16" s="4" t="str">
        <f t="shared" ca="1" si="3"/>
        <v>21 Tahun 6 Bulan</v>
      </c>
      <c r="AA16" s="1"/>
      <c r="AB16" s="1"/>
      <c r="AC16" s="7" t="s">
        <v>1119</v>
      </c>
      <c r="AD16" s="1" t="s">
        <v>2925</v>
      </c>
      <c r="AE16" s="1"/>
      <c r="AF16" s="1" t="s">
        <v>57</v>
      </c>
      <c r="AG16" s="1" t="s">
        <v>146</v>
      </c>
      <c r="AH16" s="1" t="s">
        <v>146</v>
      </c>
      <c r="AI16" s="1">
        <v>20041022656</v>
      </c>
      <c r="AJ16" s="1"/>
      <c r="AK16" s="286"/>
      <c r="AL16" s="1">
        <v>821313589</v>
      </c>
    </row>
    <row r="17" spans="1:38" s="97" customFormat="1" ht="14">
      <c r="A17" s="64">
        <v>12</v>
      </c>
      <c r="B17" s="29" t="s">
        <v>282</v>
      </c>
      <c r="C17" s="1" t="s">
        <v>128</v>
      </c>
      <c r="D17" s="1" t="s">
        <v>321</v>
      </c>
      <c r="E17" s="1" t="s">
        <v>296</v>
      </c>
      <c r="F17" s="1"/>
      <c r="G17" s="578" t="s">
        <v>3335</v>
      </c>
      <c r="H17" s="1" t="s">
        <v>1055</v>
      </c>
      <c r="I17" s="2" t="s">
        <v>1056</v>
      </c>
      <c r="J17" s="1">
        <v>1</v>
      </c>
      <c r="K17" s="1"/>
      <c r="L17" s="1">
        <v>1</v>
      </c>
      <c r="M17" s="1"/>
      <c r="N17" s="1"/>
      <c r="O17" s="1" t="s">
        <v>47</v>
      </c>
      <c r="P17" s="20">
        <v>44229</v>
      </c>
      <c r="Q17" s="4" t="str">
        <f t="shared" ca="1" si="2"/>
        <v>1 Tahun 6 Bulan3 Hari</v>
      </c>
      <c r="R17" s="1" t="s">
        <v>54</v>
      </c>
      <c r="S17" s="1" t="s">
        <v>146</v>
      </c>
      <c r="T17" s="1" t="s">
        <v>49</v>
      </c>
      <c r="U17" s="1" t="s">
        <v>50</v>
      </c>
      <c r="V17" s="1" t="s">
        <v>50</v>
      </c>
      <c r="W17" s="1" t="s">
        <v>56</v>
      </c>
      <c r="X17" s="2" t="s">
        <v>169</v>
      </c>
      <c r="Y17" s="71">
        <v>33593</v>
      </c>
      <c r="Z17" s="4" t="str">
        <f t="shared" ca="1" si="3"/>
        <v>30 Tahun 7 Bulan</v>
      </c>
      <c r="AA17" s="1"/>
      <c r="AB17" s="1"/>
      <c r="AC17" s="7" t="s">
        <v>1119</v>
      </c>
      <c r="AD17" s="1" t="s">
        <v>2933</v>
      </c>
      <c r="AE17" s="1"/>
      <c r="AF17" s="1"/>
      <c r="AG17" s="1" t="s">
        <v>74</v>
      </c>
      <c r="AH17" s="1"/>
      <c r="AI17" s="1">
        <v>18012338010</v>
      </c>
      <c r="AJ17" s="1"/>
      <c r="AK17" s="286"/>
      <c r="AL17" s="1">
        <v>824574015</v>
      </c>
    </row>
    <row r="18" spans="1:38" s="97" customFormat="1" ht="14">
      <c r="A18" s="64">
        <v>13</v>
      </c>
      <c r="B18" s="29" t="s">
        <v>282</v>
      </c>
      <c r="C18" s="1" t="s">
        <v>128</v>
      </c>
      <c r="D18" s="1" t="s">
        <v>321</v>
      </c>
      <c r="E18" s="1" t="s">
        <v>853</v>
      </c>
      <c r="F18" s="1"/>
      <c r="G18" s="1" t="s">
        <v>829</v>
      </c>
      <c r="H18" s="1" t="s">
        <v>830</v>
      </c>
      <c r="I18" s="2" t="s">
        <v>831</v>
      </c>
      <c r="J18" s="1">
        <v>1</v>
      </c>
      <c r="K18" s="1"/>
      <c r="L18" s="1">
        <v>1</v>
      </c>
      <c r="M18" s="1"/>
      <c r="N18" s="1"/>
      <c r="O18" s="1" t="s">
        <v>103</v>
      </c>
      <c r="P18" s="20">
        <v>44257</v>
      </c>
      <c r="Q18" s="4" t="str">
        <f t="shared" ca="1" si="2"/>
        <v>1 Tahun 5 Bulan3 Hari</v>
      </c>
      <c r="R18" s="1" t="s">
        <v>58</v>
      </c>
      <c r="S18" s="1" t="s">
        <v>123</v>
      </c>
      <c r="T18" s="1" t="s">
        <v>49</v>
      </c>
      <c r="U18" s="1" t="s">
        <v>50</v>
      </c>
      <c r="V18" s="1" t="s">
        <v>50</v>
      </c>
      <c r="W18" s="1" t="s">
        <v>76</v>
      </c>
      <c r="X18" s="2" t="s">
        <v>2478</v>
      </c>
      <c r="Y18" s="71">
        <v>36618</v>
      </c>
      <c r="Z18" s="4" t="str">
        <f t="shared" ca="1" si="3"/>
        <v>22 Tahun 4 Bulan</v>
      </c>
      <c r="AA18" s="1"/>
      <c r="AB18" s="1"/>
      <c r="AC18" s="7" t="s">
        <v>1119</v>
      </c>
      <c r="AD18" s="1" t="s">
        <v>2895</v>
      </c>
      <c r="AE18" s="1"/>
      <c r="AF18" s="1" t="s">
        <v>57</v>
      </c>
      <c r="AG18" s="1"/>
      <c r="AH18" s="1"/>
      <c r="AI18" s="1"/>
      <c r="AJ18" s="574" t="s">
        <v>4216</v>
      </c>
      <c r="AK18" s="286"/>
      <c r="AL18" s="1"/>
    </row>
    <row r="19" spans="1:38" s="97" customFormat="1" ht="14">
      <c r="A19" s="64">
        <v>14</v>
      </c>
      <c r="B19" s="29" t="s">
        <v>282</v>
      </c>
      <c r="C19" s="1" t="s">
        <v>128</v>
      </c>
      <c r="D19" s="1" t="s">
        <v>321</v>
      </c>
      <c r="E19" s="1" t="s">
        <v>853</v>
      </c>
      <c r="F19" s="1" t="s">
        <v>892</v>
      </c>
      <c r="G19" s="1" t="s">
        <v>893</v>
      </c>
      <c r="H19" s="1" t="s">
        <v>894</v>
      </c>
      <c r="I19" s="2" t="s">
        <v>895</v>
      </c>
      <c r="J19" s="1">
        <v>1</v>
      </c>
      <c r="K19" s="1"/>
      <c r="L19" s="1">
        <v>1</v>
      </c>
      <c r="M19" s="1"/>
      <c r="N19" s="1"/>
      <c r="O19" s="1" t="s">
        <v>47</v>
      </c>
      <c r="P19" s="20">
        <v>42177</v>
      </c>
      <c r="Q19" s="4" t="str">
        <f t="shared" ca="1" si="2"/>
        <v>7 Tahun 1 Bulan14 Hari</v>
      </c>
      <c r="R19" s="1" t="s">
        <v>54</v>
      </c>
      <c r="S19" s="1" t="s">
        <v>146</v>
      </c>
      <c r="T19" s="1" t="s">
        <v>73</v>
      </c>
      <c r="U19" s="1" t="s">
        <v>68</v>
      </c>
      <c r="V19" s="1" t="s">
        <v>68</v>
      </c>
      <c r="W19" s="1" t="s">
        <v>88</v>
      </c>
      <c r="X19" s="2" t="s">
        <v>84</v>
      </c>
      <c r="Y19" s="71">
        <v>31410</v>
      </c>
      <c r="Z19" s="4" t="str">
        <f t="shared" ca="1" si="3"/>
        <v>36 Tahun 7 Bulan</v>
      </c>
      <c r="AA19" s="1"/>
      <c r="AB19" s="1"/>
      <c r="AC19" s="7" t="s">
        <v>1119</v>
      </c>
      <c r="AD19" s="1" t="s">
        <v>4611</v>
      </c>
      <c r="AE19" s="1"/>
      <c r="AF19" s="1" t="s">
        <v>146</v>
      </c>
      <c r="AG19" s="1" t="s">
        <v>146</v>
      </c>
      <c r="AH19" s="1" t="s">
        <v>146</v>
      </c>
      <c r="AI19" s="1">
        <v>16005269374</v>
      </c>
      <c r="AJ19" s="1"/>
      <c r="AK19" s="286"/>
      <c r="AL19" s="1"/>
    </row>
    <row r="20" spans="1:38" s="97" customFormat="1" ht="14">
      <c r="A20" s="64">
        <v>15</v>
      </c>
      <c r="B20" s="579" t="s">
        <v>282</v>
      </c>
      <c r="C20" s="1" t="s">
        <v>128</v>
      </c>
      <c r="D20" s="1" t="s">
        <v>321</v>
      </c>
      <c r="E20" s="1" t="s">
        <v>296</v>
      </c>
      <c r="F20" s="1"/>
      <c r="G20" s="1" t="s">
        <v>3869</v>
      </c>
      <c r="H20" s="1" t="s">
        <v>1036</v>
      </c>
      <c r="I20" s="2" t="s">
        <v>1037</v>
      </c>
      <c r="J20" s="1">
        <v>1</v>
      </c>
      <c r="K20" s="1"/>
      <c r="L20" s="1">
        <v>1</v>
      </c>
      <c r="M20" s="1"/>
      <c r="N20" s="1"/>
      <c r="O20" s="1" t="s">
        <v>107</v>
      </c>
      <c r="P20" s="20">
        <v>44380</v>
      </c>
      <c r="Q20" s="4" t="str">
        <f t="shared" ca="1" si="2"/>
        <v>1 Tahun 1 Bulan2 Hari</v>
      </c>
      <c r="R20" s="1" t="s">
        <v>58</v>
      </c>
      <c r="S20" s="1" t="s">
        <v>248</v>
      </c>
      <c r="T20" s="1" t="s">
        <v>73</v>
      </c>
      <c r="U20" s="1" t="s">
        <v>66</v>
      </c>
      <c r="V20" s="1" t="s">
        <v>118</v>
      </c>
      <c r="W20" s="1" t="s">
        <v>76</v>
      </c>
      <c r="X20" s="2" t="s">
        <v>2522</v>
      </c>
      <c r="Y20" s="71">
        <v>36404</v>
      </c>
      <c r="Z20" s="4" t="str">
        <f t="shared" ca="1" si="3"/>
        <v>22 Tahun 11 Bulan</v>
      </c>
      <c r="AA20" s="1"/>
      <c r="AB20" s="1"/>
      <c r="AC20" s="7" t="s">
        <v>1119</v>
      </c>
      <c r="AD20" s="1" t="s">
        <v>2927</v>
      </c>
      <c r="AE20" s="1"/>
      <c r="AF20" s="1" t="s">
        <v>57</v>
      </c>
      <c r="AG20" s="1" t="s">
        <v>146</v>
      </c>
      <c r="AH20" s="1" t="s">
        <v>146</v>
      </c>
      <c r="AI20" s="1">
        <v>19048701262</v>
      </c>
      <c r="AJ20" s="1"/>
      <c r="AK20" s="286"/>
      <c r="AL20" s="1"/>
    </row>
    <row r="21" spans="1:38" s="97" customFormat="1" ht="14">
      <c r="A21" s="64">
        <v>16</v>
      </c>
      <c r="B21" s="579" t="s">
        <v>282</v>
      </c>
      <c r="C21" s="1" t="s">
        <v>128</v>
      </c>
      <c r="D21" s="1" t="s">
        <v>321</v>
      </c>
      <c r="E21" s="1" t="s">
        <v>853</v>
      </c>
      <c r="F21" s="1"/>
      <c r="G21" s="1" t="s">
        <v>3868</v>
      </c>
      <c r="H21" s="1" t="s">
        <v>1031</v>
      </c>
      <c r="I21" s="2" t="s">
        <v>1032</v>
      </c>
      <c r="J21" s="1">
        <v>1</v>
      </c>
      <c r="K21" s="1"/>
      <c r="L21" s="1">
        <v>1</v>
      </c>
      <c r="M21" s="1"/>
      <c r="N21" s="1"/>
      <c r="O21" s="1" t="s">
        <v>107</v>
      </c>
      <c r="P21" s="20">
        <v>44380</v>
      </c>
      <c r="Q21" s="4" t="str">
        <f t="shared" ca="1" si="2"/>
        <v>1 Tahun 1 Bulan2 Hari</v>
      </c>
      <c r="R21" s="1" t="s">
        <v>54</v>
      </c>
      <c r="S21" s="1" t="s">
        <v>62</v>
      </c>
      <c r="T21" s="1" t="s">
        <v>73</v>
      </c>
      <c r="U21" s="1" t="s">
        <v>68</v>
      </c>
      <c r="V21" s="1" t="s">
        <v>146</v>
      </c>
      <c r="W21" s="1" t="s">
        <v>76</v>
      </c>
      <c r="X21" s="2" t="s">
        <v>2520</v>
      </c>
      <c r="Y21" s="71">
        <v>35512</v>
      </c>
      <c r="Z21" s="4" t="str">
        <f t="shared" ca="1" si="3"/>
        <v>25 Tahun 4 Bulan</v>
      </c>
      <c r="AA21" s="1"/>
      <c r="AB21" s="1"/>
      <c r="AC21" s="7" t="s">
        <v>1119</v>
      </c>
      <c r="AD21" s="1" t="s">
        <v>2926</v>
      </c>
      <c r="AE21" s="1"/>
      <c r="AF21" s="1" t="s">
        <v>146</v>
      </c>
      <c r="AG21" s="1" t="s">
        <v>146</v>
      </c>
      <c r="AH21" s="1" t="s">
        <v>68</v>
      </c>
      <c r="AI21" s="1">
        <v>19048701163</v>
      </c>
      <c r="AJ21" s="1"/>
      <c r="AK21" s="286"/>
      <c r="AL21" s="1">
        <v>831850883</v>
      </c>
    </row>
    <row r="22" spans="1:38" s="97" customFormat="1" ht="14">
      <c r="A22" s="64">
        <v>17</v>
      </c>
      <c r="B22" s="7" t="s">
        <v>282</v>
      </c>
      <c r="C22" s="1" t="s">
        <v>128</v>
      </c>
      <c r="D22" s="7" t="s">
        <v>321</v>
      </c>
      <c r="E22" s="1" t="s">
        <v>853</v>
      </c>
      <c r="F22" s="1" t="s">
        <v>6319</v>
      </c>
      <c r="G22" s="1" t="s">
        <v>6264</v>
      </c>
      <c r="H22" s="1" t="s">
        <v>6265</v>
      </c>
      <c r="I22" s="2" t="s">
        <v>6266</v>
      </c>
      <c r="J22" s="1">
        <v>1</v>
      </c>
      <c r="K22" s="1"/>
      <c r="L22" s="1">
        <v>1</v>
      </c>
      <c r="M22" s="1"/>
      <c r="N22" s="1"/>
      <c r="O22" s="1" t="s">
        <v>107</v>
      </c>
      <c r="P22" s="20">
        <v>42884</v>
      </c>
      <c r="Q22" s="4" t="s">
        <v>6267</v>
      </c>
      <c r="R22" s="1" t="s">
        <v>58</v>
      </c>
      <c r="S22" s="1" t="s">
        <v>117</v>
      </c>
      <c r="T22" s="1" t="s">
        <v>73</v>
      </c>
      <c r="U22" s="1" t="s">
        <v>68</v>
      </c>
      <c r="V22" s="1" t="s">
        <v>140</v>
      </c>
      <c r="W22" s="1" t="s">
        <v>76</v>
      </c>
      <c r="X22" s="2" t="s">
        <v>6268</v>
      </c>
      <c r="Y22" s="71">
        <v>34861</v>
      </c>
      <c r="Z22" s="4" t="s">
        <v>6269</v>
      </c>
      <c r="AA22" s="1"/>
      <c r="AB22" s="1"/>
      <c r="AC22" s="1" t="s">
        <v>4527</v>
      </c>
      <c r="AD22" s="1" t="s">
        <v>6270</v>
      </c>
      <c r="AE22" s="1"/>
      <c r="AF22" s="1"/>
      <c r="AG22" s="1"/>
      <c r="AH22" s="1"/>
      <c r="AI22" s="82">
        <v>17031023306</v>
      </c>
      <c r="AJ22" s="310" t="s">
        <v>6271</v>
      </c>
      <c r="AK22" s="286">
        <v>842801136956000</v>
      </c>
      <c r="AL22" s="1" t="s">
        <v>6272</v>
      </c>
    </row>
    <row r="23" spans="1:38" s="97" customFormat="1" ht="14">
      <c r="A23" s="64">
        <v>18</v>
      </c>
      <c r="B23" s="29" t="s">
        <v>282</v>
      </c>
      <c r="C23" s="1" t="s">
        <v>128</v>
      </c>
      <c r="D23" s="1" t="s">
        <v>996</v>
      </c>
      <c r="E23" s="1" t="s">
        <v>616</v>
      </c>
      <c r="F23" s="1" t="s">
        <v>997</v>
      </c>
      <c r="G23" s="1" t="s">
        <v>998</v>
      </c>
      <c r="H23" s="1" t="s">
        <v>999</v>
      </c>
      <c r="I23" s="2" t="s">
        <v>1000</v>
      </c>
      <c r="J23" s="1">
        <v>1</v>
      </c>
      <c r="K23" s="1"/>
      <c r="L23" s="1">
        <v>1</v>
      </c>
      <c r="M23" s="1"/>
      <c r="N23" s="1"/>
      <c r="O23" s="1" t="s">
        <v>107</v>
      </c>
      <c r="P23" s="20">
        <v>43010</v>
      </c>
      <c r="Q23" s="4" t="str">
        <f t="shared" ref="Q23:Q28" ca="1" si="4">DATEDIF(P23,NOW(),"Y")&amp;" Tahun "&amp;DATEDIF(P23,NOW(),"YM")&amp;" Bulan"&amp;DATEDIF(P23,NOW(),"MD")&amp;" Hari"</f>
        <v>4 Tahun 10 Bulan3 Hari</v>
      </c>
      <c r="R23" s="1" t="s">
        <v>58</v>
      </c>
      <c r="S23" s="1" t="s">
        <v>208</v>
      </c>
      <c r="T23" s="1" t="s">
        <v>49</v>
      </c>
      <c r="U23" s="1" t="s">
        <v>50</v>
      </c>
      <c r="V23" s="1" t="s">
        <v>50</v>
      </c>
      <c r="W23" s="1" t="s">
        <v>56</v>
      </c>
      <c r="X23" s="2" t="s">
        <v>57</v>
      </c>
      <c r="Y23" s="71">
        <v>34981</v>
      </c>
      <c r="Z23" s="4" t="str">
        <f t="shared" ref="Z23:Z28" ca="1" si="5">DATEDIF(Y23,NOW(),"Y")&amp;" Tahun "&amp;DATEDIF(Y23,NOW(),"YM")&amp;" Bulan"</f>
        <v>26 Tahun 9 Bulan</v>
      </c>
      <c r="AA23" s="1"/>
      <c r="AB23" s="1"/>
      <c r="AC23" s="7" t="s">
        <v>1119</v>
      </c>
      <c r="AD23" s="1" t="s">
        <v>4606</v>
      </c>
      <c r="AE23" s="1"/>
      <c r="AF23" s="1" t="s">
        <v>146</v>
      </c>
      <c r="AG23" s="1" t="s">
        <v>146</v>
      </c>
      <c r="AH23" s="1" t="s">
        <v>146</v>
      </c>
      <c r="AI23" s="1">
        <v>17064029501</v>
      </c>
      <c r="AJ23" s="1"/>
      <c r="AK23" s="286">
        <v>842882938956000</v>
      </c>
      <c r="AL23" s="1">
        <v>359692516</v>
      </c>
    </row>
    <row r="24" spans="1:38" s="97" customFormat="1" ht="14">
      <c r="A24" s="64">
        <v>19</v>
      </c>
      <c r="B24" s="29" t="s">
        <v>282</v>
      </c>
      <c r="C24" s="1" t="s">
        <v>128</v>
      </c>
      <c r="D24" s="1" t="s">
        <v>1001</v>
      </c>
      <c r="E24" s="1" t="s">
        <v>616</v>
      </c>
      <c r="F24" s="1" t="s">
        <v>1002</v>
      </c>
      <c r="G24" s="1" t="s">
        <v>1003</v>
      </c>
      <c r="H24" s="1" t="s">
        <v>1004</v>
      </c>
      <c r="I24" s="2" t="s">
        <v>1005</v>
      </c>
      <c r="J24" s="1">
        <v>1</v>
      </c>
      <c r="K24" s="1"/>
      <c r="L24" s="1">
        <v>1</v>
      </c>
      <c r="M24" s="1"/>
      <c r="N24" s="1"/>
      <c r="O24" s="1" t="s">
        <v>103</v>
      </c>
      <c r="P24" s="20">
        <v>43928</v>
      </c>
      <c r="Q24" s="4" t="str">
        <f t="shared" ca="1" si="4"/>
        <v>2 Tahun 3 Bulan29 Hari</v>
      </c>
      <c r="R24" s="1" t="s">
        <v>78</v>
      </c>
      <c r="S24" s="1" t="s">
        <v>146</v>
      </c>
      <c r="T24" s="1" t="s">
        <v>73</v>
      </c>
      <c r="U24" s="1" t="s">
        <v>68</v>
      </c>
      <c r="V24" s="1" t="s">
        <v>68</v>
      </c>
      <c r="W24" s="1" t="s">
        <v>56</v>
      </c>
      <c r="X24" s="2" t="s">
        <v>2511</v>
      </c>
      <c r="Y24" s="71">
        <v>27909</v>
      </c>
      <c r="Z24" s="4" t="str">
        <f t="shared" ca="1" si="5"/>
        <v>46 Tahun 2 Bulan</v>
      </c>
      <c r="AA24" s="1"/>
      <c r="AB24" s="1"/>
      <c r="AC24" s="7" t="s">
        <v>1119</v>
      </c>
      <c r="AD24" s="1" t="s">
        <v>4613</v>
      </c>
      <c r="AE24" s="1"/>
      <c r="AF24" s="1" t="s">
        <v>146</v>
      </c>
      <c r="AG24" s="1" t="s">
        <v>146</v>
      </c>
      <c r="AH24" s="1" t="s">
        <v>146</v>
      </c>
      <c r="AI24" s="1">
        <v>18027519406</v>
      </c>
      <c r="AJ24" s="1"/>
      <c r="AK24" s="286">
        <v>842866253956000</v>
      </c>
      <c r="AL24" s="1">
        <v>610761053</v>
      </c>
    </row>
    <row r="25" spans="1:38" s="97" customFormat="1" ht="14">
      <c r="A25" s="64">
        <v>20</v>
      </c>
      <c r="B25" s="29" t="s">
        <v>282</v>
      </c>
      <c r="C25" s="1" t="s">
        <v>128</v>
      </c>
      <c r="D25" s="1" t="s">
        <v>321</v>
      </c>
      <c r="E25" s="1" t="s">
        <v>769</v>
      </c>
      <c r="F25" s="1" t="s">
        <v>984</v>
      </c>
      <c r="G25" s="1" t="s">
        <v>985</v>
      </c>
      <c r="H25" s="1" t="s">
        <v>986</v>
      </c>
      <c r="I25" s="2" t="s">
        <v>987</v>
      </c>
      <c r="J25" s="1">
        <v>1</v>
      </c>
      <c r="K25" s="1"/>
      <c r="L25" s="1">
        <v>1</v>
      </c>
      <c r="M25" s="1"/>
      <c r="N25" s="1"/>
      <c r="O25" s="1" t="s">
        <v>99</v>
      </c>
      <c r="P25" s="20">
        <v>42566</v>
      </c>
      <c r="Q25" s="4" t="str">
        <f t="shared" ca="1" si="4"/>
        <v>6 Tahun 0 Bulan21 Hari</v>
      </c>
      <c r="R25" s="1" t="s">
        <v>58</v>
      </c>
      <c r="S25" s="1" t="s">
        <v>146</v>
      </c>
      <c r="T25" s="1" t="s">
        <v>49</v>
      </c>
      <c r="U25" s="1" t="s">
        <v>50</v>
      </c>
      <c r="V25" s="1" t="s">
        <v>50</v>
      </c>
      <c r="W25" s="1" t="s">
        <v>56</v>
      </c>
      <c r="X25" s="2" t="s">
        <v>129</v>
      </c>
      <c r="Y25" s="71">
        <v>33093</v>
      </c>
      <c r="Z25" s="4" t="str">
        <f t="shared" ca="1" si="5"/>
        <v>31 Tahun 11 Bulan</v>
      </c>
      <c r="AA25" s="1"/>
      <c r="AB25" s="1"/>
      <c r="AC25" s="7" t="s">
        <v>1119</v>
      </c>
      <c r="AD25" s="1" t="s">
        <v>4615</v>
      </c>
      <c r="AE25" s="1"/>
      <c r="AF25" s="1" t="s">
        <v>146</v>
      </c>
      <c r="AG25" s="1" t="s">
        <v>146</v>
      </c>
      <c r="AH25" s="1" t="s">
        <v>146</v>
      </c>
      <c r="AI25" s="1">
        <v>16052020621</v>
      </c>
      <c r="AJ25" s="1"/>
      <c r="AK25" s="286">
        <v>842743783956000</v>
      </c>
      <c r="AL25" s="1">
        <v>504581742</v>
      </c>
    </row>
    <row r="26" spans="1:38" s="97" customFormat="1" ht="14">
      <c r="A26" s="64">
        <v>21</v>
      </c>
      <c r="B26" s="29" t="s">
        <v>282</v>
      </c>
      <c r="C26" s="1" t="s">
        <v>128</v>
      </c>
      <c r="D26" s="1" t="s">
        <v>321</v>
      </c>
      <c r="E26" s="1" t="s">
        <v>530</v>
      </c>
      <c r="F26" s="1"/>
      <c r="G26" s="1" t="s">
        <v>1116</v>
      </c>
      <c r="H26" s="1" t="s">
        <v>1117</v>
      </c>
      <c r="I26" s="2" t="s">
        <v>1118</v>
      </c>
      <c r="J26" s="1">
        <v>1</v>
      </c>
      <c r="K26" s="1"/>
      <c r="L26" s="1"/>
      <c r="M26" s="1">
        <v>1</v>
      </c>
      <c r="N26" s="1"/>
      <c r="O26" s="1" t="s">
        <v>2412</v>
      </c>
      <c r="P26" s="20">
        <v>44075</v>
      </c>
      <c r="Q26" s="4" t="str">
        <f t="shared" ca="1" si="4"/>
        <v>1 Tahun 11 Bulan4 Hari</v>
      </c>
      <c r="R26" s="1" t="s">
        <v>58</v>
      </c>
      <c r="S26" s="1" t="s">
        <v>134</v>
      </c>
      <c r="T26" s="1" t="s">
        <v>63</v>
      </c>
      <c r="U26" s="1" t="s">
        <v>74</v>
      </c>
      <c r="V26" s="1" t="s">
        <v>75</v>
      </c>
      <c r="W26" s="1" t="s">
        <v>76</v>
      </c>
      <c r="X26" s="2" t="s">
        <v>2547</v>
      </c>
      <c r="Y26" s="71">
        <v>36441</v>
      </c>
      <c r="Z26" s="4" t="str">
        <f t="shared" ca="1" si="5"/>
        <v>22 Tahun 9 Bulan</v>
      </c>
      <c r="AA26" s="1"/>
      <c r="AB26" s="1"/>
      <c r="AC26" s="7" t="s">
        <v>1119</v>
      </c>
      <c r="AD26" s="1" t="s">
        <v>2953</v>
      </c>
      <c r="AE26" s="1"/>
      <c r="AF26" s="1" t="s">
        <v>57</v>
      </c>
      <c r="AG26" s="1"/>
      <c r="AH26" s="1"/>
      <c r="AI26" s="1"/>
      <c r="AJ26" s="1"/>
      <c r="AK26" s="286"/>
      <c r="AL26" s="1"/>
    </row>
    <row r="27" spans="1:38" s="386" customFormat="1" ht="14">
      <c r="A27" s="64">
        <v>22</v>
      </c>
      <c r="B27" s="383" t="s">
        <v>282</v>
      </c>
      <c r="C27" s="1" t="s">
        <v>128</v>
      </c>
      <c r="D27" s="7" t="s">
        <v>321</v>
      </c>
      <c r="E27" s="7" t="s">
        <v>5172</v>
      </c>
      <c r="F27" s="7"/>
      <c r="G27" s="7" t="s">
        <v>5209</v>
      </c>
      <c r="H27" s="5" t="s">
        <v>1120</v>
      </c>
      <c r="I27" s="8" t="s">
        <v>1121</v>
      </c>
      <c r="J27" s="7"/>
      <c r="K27" s="7">
        <v>1</v>
      </c>
      <c r="L27" s="7">
        <v>1</v>
      </c>
      <c r="M27" s="7"/>
      <c r="N27" s="7"/>
      <c r="O27" s="7" t="s">
        <v>103</v>
      </c>
      <c r="P27" s="384">
        <v>44492</v>
      </c>
      <c r="Q27" s="4" t="str">
        <f t="shared" ca="1" si="4"/>
        <v>0 Tahun 9 Bulan13 Hari</v>
      </c>
      <c r="R27" s="1" t="s">
        <v>52</v>
      </c>
      <c r="S27" s="7"/>
      <c r="T27" s="7" t="s">
        <v>73</v>
      </c>
      <c r="U27" s="1" t="s">
        <v>74</v>
      </c>
      <c r="V27" s="7" t="s">
        <v>75</v>
      </c>
      <c r="W27" s="7" t="s">
        <v>71</v>
      </c>
      <c r="X27" s="84" t="s">
        <v>136</v>
      </c>
      <c r="Y27" s="77">
        <v>30721</v>
      </c>
      <c r="Z27" s="189" t="str">
        <f t="shared" ca="1" si="5"/>
        <v>38 Tahun 5 Bulan</v>
      </c>
      <c r="AA27" s="8"/>
      <c r="AB27" s="7"/>
      <c r="AC27" s="7"/>
      <c r="AD27" s="8"/>
      <c r="AE27" s="8"/>
      <c r="AF27" s="8"/>
      <c r="AG27" s="8"/>
      <c r="AH27" s="8"/>
      <c r="AI27" s="7"/>
      <c r="AJ27" s="8"/>
      <c r="AK27" s="385"/>
      <c r="AL27" s="1"/>
    </row>
    <row r="28" spans="1:38" s="386" customFormat="1" ht="14.5" thickBot="1">
      <c r="A28" s="64">
        <v>23</v>
      </c>
      <c r="B28" s="383" t="s">
        <v>282</v>
      </c>
      <c r="C28" s="1" t="s">
        <v>128</v>
      </c>
      <c r="D28" s="7" t="s">
        <v>321</v>
      </c>
      <c r="E28" s="7" t="s">
        <v>5172</v>
      </c>
      <c r="F28" s="7"/>
      <c r="G28" s="7" t="s">
        <v>5208</v>
      </c>
      <c r="H28" s="5" t="s">
        <v>1122</v>
      </c>
      <c r="I28" s="8" t="s">
        <v>1123</v>
      </c>
      <c r="J28" s="7"/>
      <c r="K28" s="7">
        <v>1</v>
      </c>
      <c r="L28" s="7">
        <v>1</v>
      </c>
      <c r="M28" s="7"/>
      <c r="N28" s="7"/>
      <c r="O28" s="7" t="s">
        <v>103</v>
      </c>
      <c r="P28" s="159">
        <v>44442</v>
      </c>
      <c r="Q28" s="4" t="str">
        <f t="shared" ca="1" si="4"/>
        <v>0 Tahun 11 Bulan2 Hari</v>
      </c>
      <c r="R28" s="1" t="s">
        <v>52</v>
      </c>
      <c r="S28" s="7"/>
      <c r="T28" s="72" t="s">
        <v>49</v>
      </c>
      <c r="U28" s="1" t="s">
        <v>50</v>
      </c>
      <c r="V28" s="7" t="s">
        <v>50</v>
      </c>
      <c r="W28" s="7" t="s">
        <v>215</v>
      </c>
      <c r="X28" s="84" t="s">
        <v>2548</v>
      </c>
      <c r="Y28" s="77">
        <v>25557</v>
      </c>
      <c r="Z28" s="4" t="str">
        <f t="shared" ca="1" si="5"/>
        <v>52 Tahun 7 Bulan</v>
      </c>
      <c r="AA28" s="8"/>
      <c r="AB28" s="7"/>
      <c r="AC28" s="7"/>
      <c r="AD28" s="8"/>
      <c r="AE28" s="8"/>
      <c r="AF28" s="8"/>
      <c r="AG28" s="8"/>
      <c r="AH28" s="8"/>
      <c r="AI28" s="7"/>
      <c r="AJ28" s="8"/>
      <c r="AK28" s="385"/>
      <c r="AL28" s="1"/>
    </row>
    <row r="29" spans="1:38" ht="14.5" thickTop="1">
      <c r="A29" s="225"/>
      <c r="B29" s="14"/>
      <c r="C29" s="9"/>
      <c r="D29" s="9"/>
      <c r="E29" s="9"/>
      <c r="F29" s="9"/>
      <c r="G29" s="9"/>
      <c r="H29" s="9"/>
      <c r="I29" s="10"/>
      <c r="J29" s="226">
        <f>SUM(J6:J28)</f>
        <v>20</v>
      </c>
      <c r="K29" s="226">
        <f>SUM(K6:K28)</f>
        <v>3</v>
      </c>
      <c r="L29" s="226">
        <f>SUM(L6:L28)</f>
        <v>22</v>
      </c>
      <c r="M29" s="226">
        <f>SUM(M6:M28)</f>
        <v>1</v>
      </c>
      <c r="N29" s="226">
        <f>SUM(N6:N28)</f>
        <v>0</v>
      </c>
      <c r="O29" s="11"/>
      <c r="P29" s="13"/>
      <c r="Q29" s="12"/>
      <c r="R29" s="13"/>
      <c r="S29" s="9"/>
      <c r="T29" s="9"/>
      <c r="U29" s="9"/>
      <c r="V29" s="9"/>
      <c r="W29" s="9"/>
      <c r="X29" s="10"/>
      <c r="Y29" s="227"/>
      <c r="Z29" s="14"/>
      <c r="AA29" s="14"/>
      <c r="AB29" s="14"/>
      <c r="AC29" s="9"/>
      <c r="AD29" s="9"/>
      <c r="AE29" s="9"/>
      <c r="AF29" s="9"/>
      <c r="AG29" s="9"/>
      <c r="AH29" s="9"/>
      <c r="AI29" s="14"/>
      <c r="AJ29" s="14"/>
      <c r="AK29" s="15"/>
      <c r="AL29" s="228"/>
    </row>
    <row r="30" spans="1:38" ht="14">
      <c r="A30" s="229"/>
      <c r="B30" s="230"/>
      <c r="C30" s="231"/>
      <c r="D30" s="231"/>
      <c r="E30" s="231"/>
      <c r="F30" s="231"/>
      <c r="G30" s="231"/>
      <c r="H30" s="231"/>
      <c r="I30" s="232"/>
      <c r="J30" s="813">
        <f>J29+K29</f>
        <v>23</v>
      </c>
      <c r="K30" s="813"/>
      <c r="L30" s="814">
        <f>L29+M29+N29</f>
        <v>23</v>
      </c>
      <c r="M30" s="815"/>
      <c r="N30" s="816"/>
      <c r="O30" s="233"/>
      <c r="P30" s="234"/>
      <c r="Q30" s="233"/>
      <c r="R30" s="231"/>
      <c r="S30" s="231"/>
      <c r="T30" s="232"/>
      <c r="U30" s="231"/>
      <c r="V30" s="231"/>
      <c r="W30" s="232"/>
      <c r="X30" s="235"/>
      <c r="Y30" s="230"/>
      <c r="Z30" s="230"/>
      <c r="AA30" s="230"/>
      <c r="AB30" s="231"/>
      <c r="AC30" s="231"/>
      <c r="AD30" s="231"/>
      <c r="AE30" s="231"/>
      <c r="AF30" s="231"/>
      <c r="AG30" s="231"/>
      <c r="AH30" s="230"/>
      <c r="AI30" s="230"/>
      <c r="AJ30" s="236"/>
      <c r="AK30" s="237"/>
      <c r="AL30" s="237"/>
    </row>
    <row r="34" spans="1:38" ht="13.5" thickBot="1"/>
    <row r="35" spans="1:38" s="88" customFormat="1" ht="14.5" thickTop="1">
      <c r="A35" s="835" t="s">
        <v>3421</v>
      </c>
      <c r="B35" s="837" t="s">
        <v>0</v>
      </c>
      <c r="C35" s="819" t="s">
        <v>1</v>
      </c>
      <c r="D35" s="820"/>
      <c r="E35" s="817" t="s">
        <v>2</v>
      </c>
      <c r="F35" s="817" t="s">
        <v>3</v>
      </c>
      <c r="G35" s="817" t="s">
        <v>4</v>
      </c>
      <c r="H35" s="828" t="s">
        <v>5</v>
      </c>
      <c r="I35" s="817" t="s">
        <v>6</v>
      </c>
      <c r="J35" s="826" t="s">
        <v>7</v>
      </c>
      <c r="K35" s="827"/>
      <c r="L35" s="830" t="s">
        <v>8</v>
      </c>
      <c r="M35" s="831"/>
      <c r="N35" s="832"/>
      <c r="O35" s="824" t="s">
        <v>9</v>
      </c>
      <c r="P35" s="833" t="s">
        <v>10</v>
      </c>
      <c r="Q35" s="834"/>
      <c r="R35" s="824" t="s">
        <v>137</v>
      </c>
      <c r="S35" s="817" t="s">
        <v>11</v>
      </c>
      <c r="T35" s="817" t="s">
        <v>12</v>
      </c>
      <c r="U35" s="826" t="s">
        <v>13</v>
      </c>
      <c r="V35" s="827"/>
      <c r="W35" s="824" t="s">
        <v>14</v>
      </c>
      <c r="X35" s="819" t="s">
        <v>15</v>
      </c>
      <c r="Y35" s="820"/>
      <c r="Z35" s="817" t="s">
        <v>16</v>
      </c>
      <c r="AA35" s="819" t="s">
        <v>17</v>
      </c>
      <c r="AB35" s="820"/>
      <c r="AC35" s="819" t="s">
        <v>18</v>
      </c>
      <c r="AD35" s="820"/>
      <c r="AE35" s="819" t="s">
        <v>19</v>
      </c>
      <c r="AF35" s="821"/>
      <c r="AG35" s="821"/>
      <c r="AH35" s="820"/>
      <c r="AI35" s="822" t="s">
        <v>20</v>
      </c>
      <c r="AJ35" s="822" t="s">
        <v>21</v>
      </c>
      <c r="AK35" s="806" t="s">
        <v>22</v>
      </c>
      <c r="AL35" s="808" t="s">
        <v>23</v>
      </c>
    </row>
    <row r="36" spans="1:38" s="88" customFormat="1" ht="14.5" thickBot="1">
      <c r="A36" s="836"/>
      <c r="B36" s="838"/>
      <c r="C36" s="122" t="s">
        <v>24</v>
      </c>
      <c r="D36" s="122" t="s">
        <v>25</v>
      </c>
      <c r="E36" s="818"/>
      <c r="F36" s="818"/>
      <c r="G36" s="818"/>
      <c r="H36" s="829"/>
      <c r="I36" s="818"/>
      <c r="J36" s="123" t="s">
        <v>26</v>
      </c>
      <c r="K36" s="124" t="s">
        <v>27</v>
      </c>
      <c r="L36" s="122" t="s">
        <v>28</v>
      </c>
      <c r="M36" s="122" t="s">
        <v>29</v>
      </c>
      <c r="N36" s="122" t="s">
        <v>30</v>
      </c>
      <c r="O36" s="825"/>
      <c r="P36" s="125" t="s">
        <v>31</v>
      </c>
      <c r="Q36" s="125" t="s">
        <v>32</v>
      </c>
      <c r="R36" s="825"/>
      <c r="S36" s="818"/>
      <c r="T36" s="818"/>
      <c r="U36" s="126" t="s">
        <v>33</v>
      </c>
      <c r="V36" s="126" t="s">
        <v>34</v>
      </c>
      <c r="W36" s="825"/>
      <c r="X36" s="122" t="s">
        <v>35</v>
      </c>
      <c r="Y36" s="125" t="s">
        <v>36</v>
      </c>
      <c r="Z36" s="818"/>
      <c r="AA36" s="127" t="s">
        <v>37</v>
      </c>
      <c r="AB36" s="122" t="s">
        <v>38</v>
      </c>
      <c r="AC36" s="122" t="s">
        <v>39</v>
      </c>
      <c r="AD36" s="122" t="s">
        <v>40</v>
      </c>
      <c r="AE36" s="122" t="s">
        <v>41</v>
      </c>
      <c r="AF36" s="122" t="s">
        <v>42</v>
      </c>
      <c r="AG36" s="122" t="s">
        <v>43</v>
      </c>
      <c r="AH36" s="122" t="s">
        <v>44</v>
      </c>
      <c r="AI36" s="823"/>
      <c r="AJ36" s="823"/>
      <c r="AK36" s="807"/>
      <c r="AL36" s="809"/>
    </row>
    <row r="37" spans="1:38" s="577" customFormat="1" ht="17" customHeight="1" thickTop="1">
      <c r="A37" s="64">
        <v>1</v>
      </c>
      <c r="B37" s="29" t="s">
        <v>282</v>
      </c>
      <c r="C37" s="1" t="s">
        <v>128</v>
      </c>
      <c r="D37" s="47" t="s">
        <v>321</v>
      </c>
      <c r="E37" s="66" t="s">
        <v>173</v>
      </c>
      <c r="F37" s="1" t="s">
        <v>4868</v>
      </c>
      <c r="G37" s="7" t="s">
        <v>3341</v>
      </c>
      <c r="H37" s="580" t="s">
        <v>322</v>
      </c>
      <c r="I37" s="695" t="s">
        <v>323</v>
      </c>
      <c r="J37" s="678">
        <v>1</v>
      </c>
      <c r="K37" s="678"/>
      <c r="L37" s="678">
        <v>1</v>
      </c>
      <c r="M37" s="678"/>
      <c r="N37" s="47"/>
      <c r="O37" s="1" t="s">
        <v>103</v>
      </c>
      <c r="P37" s="571">
        <v>44319</v>
      </c>
      <c r="Q37" s="4" t="str">
        <f t="shared" ref="Q37:Q76" ca="1" si="6">DATEDIF(P37,NOW(),"Y")&amp;" Tahun "&amp;DATEDIF(P37,NOW(),"YM")&amp;" Bulan"&amp;DATEDIF(P37,NOW(),"MD")&amp;" Hari"</f>
        <v>1 Tahun 3 Bulan2 Hari</v>
      </c>
      <c r="R37" s="1" t="s">
        <v>52</v>
      </c>
      <c r="S37" s="66"/>
      <c r="T37" s="1" t="s">
        <v>73</v>
      </c>
      <c r="U37" s="1" t="s">
        <v>68</v>
      </c>
      <c r="V37" s="1" t="s">
        <v>68</v>
      </c>
      <c r="W37" s="1" t="s">
        <v>76</v>
      </c>
      <c r="X37" s="581" t="s">
        <v>324</v>
      </c>
      <c r="Y37" s="582">
        <v>28189</v>
      </c>
      <c r="Z37" s="4" t="str">
        <f t="shared" ref="Z37:Z76" ca="1" si="7">DATEDIF(Y37,NOW(),"Y")&amp;" Tahun "&amp;DATEDIF(Y37,NOW(),"YM")&amp;" Bulan"</f>
        <v>45 Tahun 5 Bulan</v>
      </c>
      <c r="AA37" s="1"/>
      <c r="AB37" s="1"/>
      <c r="AC37" s="7" t="s">
        <v>1119</v>
      </c>
      <c r="AD37" s="65" t="s">
        <v>325</v>
      </c>
      <c r="AE37" s="1"/>
      <c r="AF37" s="65" t="s">
        <v>146</v>
      </c>
      <c r="AG37" s="65" t="s">
        <v>146</v>
      </c>
      <c r="AH37" s="65" t="s">
        <v>68</v>
      </c>
      <c r="AI37" s="82">
        <v>19025679390</v>
      </c>
      <c r="AJ37" s="83"/>
      <c r="AK37" s="286"/>
      <c r="AL37" s="1"/>
    </row>
    <row r="38" spans="1:38" s="577" customFormat="1" ht="17" customHeight="1">
      <c r="A38" s="64">
        <v>2</v>
      </c>
      <c r="B38" s="29" t="s">
        <v>282</v>
      </c>
      <c r="C38" s="1" t="s">
        <v>128</v>
      </c>
      <c r="D38" s="47" t="s">
        <v>321</v>
      </c>
      <c r="E38" s="66" t="s">
        <v>173</v>
      </c>
      <c r="F38" s="1" t="s">
        <v>4869</v>
      </c>
      <c r="G38" s="7" t="s">
        <v>3342</v>
      </c>
      <c r="H38" s="580" t="s">
        <v>326</v>
      </c>
      <c r="I38" s="695" t="s">
        <v>327</v>
      </c>
      <c r="J38" s="678">
        <v>1</v>
      </c>
      <c r="K38" s="678"/>
      <c r="L38" s="678">
        <v>1</v>
      </c>
      <c r="M38" s="678"/>
      <c r="N38" s="47"/>
      <c r="O38" s="1" t="s">
        <v>103</v>
      </c>
      <c r="P38" s="571">
        <v>44319</v>
      </c>
      <c r="Q38" s="4" t="str">
        <f t="shared" ca="1" si="6"/>
        <v>1 Tahun 3 Bulan2 Hari</v>
      </c>
      <c r="R38" s="1" t="s">
        <v>52</v>
      </c>
      <c r="S38" s="66"/>
      <c r="T38" s="1" t="s">
        <v>49</v>
      </c>
      <c r="U38" s="1" t="s">
        <v>66</v>
      </c>
      <c r="V38" s="1" t="s">
        <v>67</v>
      </c>
      <c r="W38" s="66" t="s">
        <v>56</v>
      </c>
      <c r="X38" s="581" t="s">
        <v>328</v>
      </c>
      <c r="Y38" s="583">
        <v>34889</v>
      </c>
      <c r="Z38" s="4" t="str">
        <f t="shared" ca="1" si="7"/>
        <v>27 Tahun 0 Bulan</v>
      </c>
      <c r="AA38" s="1"/>
      <c r="AB38" s="1"/>
      <c r="AC38" s="7" t="s">
        <v>1119</v>
      </c>
      <c r="AD38" s="65" t="s">
        <v>329</v>
      </c>
      <c r="AE38" s="1"/>
      <c r="AF38" s="65" t="s">
        <v>146</v>
      </c>
      <c r="AG38" s="65" t="s">
        <v>146</v>
      </c>
      <c r="AH38" s="65" t="s">
        <v>301</v>
      </c>
      <c r="AI38" s="82">
        <v>19025679242</v>
      </c>
      <c r="AJ38" s="83"/>
      <c r="AK38" s="286">
        <v>936551746924000</v>
      </c>
      <c r="AL38" s="7">
        <v>824788652</v>
      </c>
    </row>
    <row r="39" spans="1:38" s="577" customFormat="1" ht="17" customHeight="1">
      <c r="A39" s="64">
        <v>3</v>
      </c>
      <c r="B39" s="29" t="s">
        <v>282</v>
      </c>
      <c r="C39" s="1" t="s">
        <v>128</v>
      </c>
      <c r="D39" s="47" t="s">
        <v>321</v>
      </c>
      <c r="E39" s="66" t="s">
        <v>173</v>
      </c>
      <c r="F39" s="1" t="s">
        <v>4870</v>
      </c>
      <c r="G39" s="7" t="s">
        <v>3343</v>
      </c>
      <c r="H39" s="580" t="s">
        <v>330</v>
      </c>
      <c r="I39" s="695" t="s">
        <v>331</v>
      </c>
      <c r="J39" s="678">
        <v>1</v>
      </c>
      <c r="K39" s="678"/>
      <c r="L39" s="678">
        <v>1</v>
      </c>
      <c r="M39" s="678"/>
      <c r="N39" s="47"/>
      <c r="O39" s="1" t="s">
        <v>103</v>
      </c>
      <c r="P39" s="571">
        <v>44319</v>
      </c>
      <c r="Q39" s="4" t="str">
        <f t="shared" ca="1" si="6"/>
        <v>1 Tahun 3 Bulan2 Hari</v>
      </c>
      <c r="R39" s="1" t="s">
        <v>52</v>
      </c>
      <c r="S39" s="66"/>
      <c r="T39" s="1" t="s">
        <v>73</v>
      </c>
      <c r="U39" s="1" t="s">
        <v>68</v>
      </c>
      <c r="V39" s="1" t="s">
        <v>68</v>
      </c>
      <c r="W39" s="66" t="s">
        <v>71</v>
      </c>
      <c r="X39" s="581" t="s">
        <v>324</v>
      </c>
      <c r="Y39" s="583">
        <v>26626</v>
      </c>
      <c r="Z39" s="4" t="str">
        <f t="shared" ca="1" si="7"/>
        <v>49 Tahun 8 Bulan</v>
      </c>
      <c r="AA39" s="1"/>
      <c r="AB39" s="1"/>
      <c r="AC39" s="7" t="s">
        <v>1119</v>
      </c>
      <c r="AD39" s="65" t="s">
        <v>332</v>
      </c>
      <c r="AE39" s="1"/>
      <c r="AF39" s="65" t="s">
        <v>146</v>
      </c>
      <c r="AG39" s="65" t="s">
        <v>146</v>
      </c>
      <c r="AH39" s="65" t="s">
        <v>68</v>
      </c>
      <c r="AI39" s="82">
        <v>19025679515</v>
      </c>
      <c r="AJ39" s="83"/>
      <c r="AK39" s="286"/>
      <c r="AL39" s="7">
        <v>822870458</v>
      </c>
    </row>
    <row r="40" spans="1:38" s="577" customFormat="1" ht="17" customHeight="1">
      <c r="A40" s="64">
        <v>4</v>
      </c>
      <c r="B40" s="29" t="s">
        <v>282</v>
      </c>
      <c r="C40" s="1" t="s">
        <v>128</v>
      </c>
      <c r="D40" s="47" t="s">
        <v>321</v>
      </c>
      <c r="E40" s="66" t="s">
        <v>173</v>
      </c>
      <c r="F40" s="1" t="s">
        <v>383</v>
      </c>
      <c r="G40" s="7" t="s">
        <v>3344</v>
      </c>
      <c r="H40" s="580" t="s">
        <v>384</v>
      </c>
      <c r="I40" s="695" t="s">
        <v>385</v>
      </c>
      <c r="J40" s="678">
        <v>1</v>
      </c>
      <c r="K40" s="678"/>
      <c r="L40" s="678">
        <v>1</v>
      </c>
      <c r="M40" s="678"/>
      <c r="N40" s="47"/>
      <c r="O40" s="1" t="s">
        <v>103</v>
      </c>
      <c r="P40" s="571">
        <v>44319</v>
      </c>
      <c r="Q40" s="4" t="str">
        <f t="shared" ca="1" si="6"/>
        <v>1 Tahun 3 Bulan2 Hari</v>
      </c>
      <c r="R40" s="1" t="s">
        <v>52</v>
      </c>
      <c r="S40" s="66"/>
      <c r="T40" s="1" t="s">
        <v>73</v>
      </c>
      <c r="U40" s="1" t="s">
        <v>68</v>
      </c>
      <c r="V40" s="1" t="s">
        <v>68</v>
      </c>
      <c r="W40" s="66" t="s">
        <v>71</v>
      </c>
      <c r="X40" s="581" t="s">
        <v>386</v>
      </c>
      <c r="Y40" s="582">
        <v>28625</v>
      </c>
      <c r="Z40" s="4" t="str">
        <f t="shared" ca="1" si="7"/>
        <v>44 Tahun 2 Bulan</v>
      </c>
      <c r="AA40" s="1"/>
      <c r="AB40" s="1"/>
      <c r="AC40" s="7" t="s">
        <v>1119</v>
      </c>
      <c r="AD40" s="65" t="s">
        <v>387</v>
      </c>
      <c r="AE40" s="1"/>
      <c r="AF40" s="65" t="s">
        <v>146</v>
      </c>
      <c r="AG40" s="65" t="s">
        <v>146</v>
      </c>
      <c r="AH40" s="65" t="s">
        <v>68</v>
      </c>
      <c r="AI40" s="82">
        <v>19025679200</v>
      </c>
      <c r="AJ40" s="83"/>
      <c r="AK40" s="286"/>
      <c r="AL40" s="7">
        <v>824680954</v>
      </c>
    </row>
    <row r="41" spans="1:38" s="577" customFormat="1" ht="17" customHeight="1">
      <c r="A41" s="64">
        <v>5</v>
      </c>
      <c r="B41" s="29" t="s">
        <v>282</v>
      </c>
      <c r="C41" s="1" t="s">
        <v>128</v>
      </c>
      <c r="D41" s="47" t="s">
        <v>321</v>
      </c>
      <c r="E41" s="66" t="s">
        <v>173</v>
      </c>
      <c r="F41" s="1" t="s">
        <v>388</v>
      </c>
      <c r="G41" s="7" t="s">
        <v>3345</v>
      </c>
      <c r="H41" s="580" t="s">
        <v>389</v>
      </c>
      <c r="I41" s="695" t="s">
        <v>390</v>
      </c>
      <c r="J41" s="678">
        <v>1</v>
      </c>
      <c r="K41" s="678"/>
      <c r="L41" s="678">
        <v>1</v>
      </c>
      <c r="M41" s="678"/>
      <c r="N41" s="47"/>
      <c r="O41" s="1" t="s">
        <v>103</v>
      </c>
      <c r="P41" s="571">
        <v>44319</v>
      </c>
      <c r="Q41" s="4" t="str">
        <f t="shared" ca="1" si="6"/>
        <v>1 Tahun 3 Bulan2 Hari</v>
      </c>
      <c r="R41" s="1" t="s">
        <v>52</v>
      </c>
      <c r="S41" s="66"/>
      <c r="T41" s="1" t="s">
        <v>49</v>
      </c>
      <c r="U41" s="1" t="s">
        <v>50</v>
      </c>
      <c r="V41" s="1" t="s">
        <v>111</v>
      </c>
      <c r="W41" s="66" t="s">
        <v>71</v>
      </c>
      <c r="X41" s="581" t="s">
        <v>174</v>
      </c>
      <c r="Y41" s="583">
        <v>25388</v>
      </c>
      <c r="Z41" s="4" t="str">
        <f t="shared" ca="1" si="7"/>
        <v>53 Tahun 1 Bulan</v>
      </c>
      <c r="AA41" s="1"/>
      <c r="AB41" s="1"/>
      <c r="AC41" s="7" t="s">
        <v>1119</v>
      </c>
      <c r="AD41" s="65" t="s">
        <v>391</v>
      </c>
      <c r="AE41" s="1"/>
      <c r="AF41" s="65" t="s">
        <v>146</v>
      </c>
      <c r="AG41" s="65" t="s">
        <v>146</v>
      </c>
      <c r="AH41" s="65" t="s">
        <v>392</v>
      </c>
      <c r="AI41" s="82">
        <v>19025679150</v>
      </c>
      <c r="AJ41" s="83"/>
      <c r="AK41" s="286"/>
      <c r="AL41" s="7">
        <v>824574059</v>
      </c>
    </row>
    <row r="42" spans="1:38" s="577" customFormat="1" ht="17" customHeight="1">
      <c r="A42" s="64">
        <v>6</v>
      </c>
      <c r="B42" s="29" t="s">
        <v>282</v>
      </c>
      <c r="C42" s="1" t="s">
        <v>128</v>
      </c>
      <c r="D42" s="47" t="s">
        <v>321</v>
      </c>
      <c r="E42" s="66" t="s">
        <v>173</v>
      </c>
      <c r="F42" s="1" t="s">
        <v>393</v>
      </c>
      <c r="G42" s="7" t="s">
        <v>3346</v>
      </c>
      <c r="H42" s="580" t="s">
        <v>394</v>
      </c>
      <c r="I42" s="695" t="s">
        <v>395</v>
      </c>
      <c r="J42" s="678">
        <v>1</v>
      </c>
      <c r="K42" s="678"/>
      <c r="L42" s="678">
        <v>1</v>
      </c>
      <c r="M42" s="678"/>
      <c r="N42" s="47"/>
      <c r="O42" s="1" t="s">
        <v>103</v>
      </c>
      <c r="P42" s="571">
        <v>44319</v>
      </c>
      <c r="Q42" s="4" t="str">
        <f t="shared" ca="1" si="6"/>
        <v>1 Tahun 3 Bulan2 Hari</v>
      </c>
      <c r="R42" s="1" t="s">
        <v>54</v>
      </c>
      <c r="S42" s="66" t="s">
        <v>62</v>
      </c>
      <c r="T42" s="1" t="s">
        <v>73</v>
      </c>
      <c r="U42" s="1" t="s">
        <v>68</v>
      </c>
      <c r="V42" s="66" t="s">
        <v>140</v>
      </c>
      <c r="W42" s="66" t="s">
        <v>56</v>
      </c>
      <c r="X42" s="581" t="s">
        <v>140</v>
      </c>
      <c r="Y42" s="583">
        <v>31578</v>
      </c>
      <c r="Z42" s="4" t="str">
        <f t="shared" ca="1" si="7"/>
        <v>36 Tahun 1 Bulan</v>
      </c>
      <c r="AA42" s="1"/>
      <c r="AB42" s="1"/>
      <c r="AC42" s="7" t="s">
        <v>1119</v>
      </c>
      <c r="AD42" s="65" t="s">
        <v>396</v>
      </c>
      <c r="AE42" s="1"/>
      <c r="AF42" s="65" t="s">
        <v>146</v>
      </c>
      <c r="AG42" s="65" t="s">
        <v>146</v>
      </c>
      <c r="AH42" s="65" t="s">
        <v>301</v>
      </c>
      <c r="AI42" s="82">
        <v>19025679341</v>
      </c>
      <c r="AJ42" s="584"/>
      <c r="AK42" s="286"/>
      <c r="AL42" s="7">
        <v>824027630</v>
      </c>
    </row>
    <row r="43" spans="1:38" s="97" customFormat="1" ht="17" customHeight="1">
      <c r="A43" s="64">
        <v>7</v>
      </c>
      <c r="B43" s="29" t="s">
        <v>282</v>
      </c>
      <c r="C43" s="1" t="s">
        <v>128</v>
      </c>
      <c r="D43" s="47" t="s">
        <v>321</v>
      </c>
      <c r="E43" s="66" t="s">
        <v>173</v>
      </c>
      <c r="F43" s="1" t="s">
        <v>397</v>
      </c>
      <c r="G43" s="7" t="s">
        <v>3347</v>
      </c>
      <c r="H43" s="580" t="s">
        <v>398</v>
      </c>
      <c r="I43" s="695" t="s">
        <v>399</v>
      </c>
      <c r="J43" s="678">
        <v>1</v>
      </c>
      <c r="K43" s="678"/>
      <c r="L43" s="678">
        <v>1</v>
      </c>
      <c r="M43" s="678"/>
      <c r="N43" s="47"/>
      <c r="O43" s="1" t="s">
        <v>103</v>
      </c>
      <c r="P43" s="571">
        <v>44319</v>
      </c>
      <c r="Q43" s="4" t="str">
        <f t="shared" ca="1" si="6"/>
        <v>1 Tahun 3 Bulan2 Hari</v>
      </c>
      <c r="R43" s="1" t="s">
        <v>52</v>
      </c>
      <c r="S43" s="66"/>
      <c r="T43" s="1" t="s">
        <v>49</v>
      </c>
      <c r="U43" s="1" t="s">
        <v>66</v>
      </c>
      <c r="V43" s="1" t="s">
        <v>67</v>
      </c>
      <c r="W43" s="66" t="s">
        <v>51</v>
      </c>
      <c r="X43" s="581" t="s">
        <v>400</v>
      </c>
      <c r="Y43" s="583">
        <v>32759</v>
      </c>
      <c r="Z43" s="4" t="str">
        <f t="shared" ca="1" si="7"/>
        <v>32 Tahun 10 Bulan</v>
      </c>
      <c r="AA43" s="1"/>
      <c r="AB43" s="1"/>
      <c r="AC43" s="7" t="s">
        <v>1119</v>
      </c>
      <c r="AD43" s="65" t="s">
        <v>401</v>
      </c>
      <c r="AE43" s="1"/>
      <c r="AF43" s="65" t="s">
        <v>146</v>
      </c>
      <c r="AG43" s="65" t="s">
        <v>146</v>
      </c>
      <c r="AH43" s="65" t="s">
        <v>301</v>
      </c>
      <c r="AI43" s="82">
        <v>19025679085</v>
      </c>
      <c r="AJ43" s="584"/>
      <c r="AK43" s="286">
        <v>935972737956000</v>
      </c>
      <c r="AL43" s="7">
        <v>824574071</v>
      </c>
    </row>
    <row r="44" spans="1:38" s="97" customFormat="1" ht="14">
      <c r="A44" s="64">
        <v>8</v>
      </c>
      <c r="B44" s="29" t="s">
        <v>282</v>
      </c>
      <c r="C44" s="1" t="s">
        <v>128</v>
      </c>
      <c r="D44" s="1" t="s">
        <v>321</v>
      </c>
      <c r="E44" s="1" t="s">
        <v>173</v>
      </c>
      <c r="F44" s="1" t="s">
        <v>4871</v>
      </c>
      <c r="G44" s="1" t="s">
        <v>3432</v>
      </c>
      <c r="H44" s="1" t="s">
        <v>1013</v>
      </c>
      <c r="I44" s="84" t="s">
        <v>1014</v>
      </c>
      <c r="J44" s="7">
        <v>1</v>
      </c>
      <c r="K44" s="7"/>
      <c r="L44" s="678">
        <v>1</v>
      </c>
      <c r="M44" s="678"/>
      <c r="N44" s="1"/>
      <c r="O44" s="1" t="s">
        <v>103</v>
      </c>
      <c r="P44" s="567">
        <v>44349</v>
      </c>
      <c r="Q44" s="4" t="str">
        <f t="shared" ca="1" si="6"/>
        <v>1 Tahun 2 Bulan3 Hari</v>
      </c>
      <c r="R44" s="1" t="s">
        <v>52</v>
      </c>
      <c r="S44" s="1" t="s">
        <v>146</v>
      </c>
      <c r="T44" s="1" t="s">
        <v>63</v>
      </c>
      <c r="U44" s="1" t="s">
        <v>64</v>
      </c>
      <c r="V44" s="1" t="s">
        <v>2514</v>
      </c>
      <c r="W44" s="1" t="s">
        <v>88</v>
      </c>
      <c r="X44" s="2" t="s">
        <v>72</v>
      </c>
      <c r="Y44" s="71">
        <v>32238</v>
      </c>
      <c r="Z44" s="4" t="str">
        <f t="shared" ca="1" si="7"/>
        <v>34 Tahun 4 Bulan</v>
      </c>
      <c r="AA44" s="1"/>
      <c r="AB44" s="1"/>
      <c r="AC44" s="7" t="s">
        <v>1119</v>
      </c>
      <c r="AD44" s="1" t="s">
        <v>2919</v>
      </c>
      <c r="AE44" s="1"/>
      <c r="AF44" s="1" t="s">
        <v>146</v>
      </c>
      <c r="AG44" s="1" t="s">
        <v>146</v>
      </c>
      <c r="AH44" s="1" t="s">
        <v>126</v>
      </c>
      <c r="AI44" s="1">
        <v>19041100959</v>
      </c>
      <c r="AJ44" s="552" t="s">
        <v>4244</v>
      </c>
      <c r="AK44" s="286"/>
      <c r="AL44" s="7">
        <v>824574082</v>
      </c>
    </row>
    <row r="45" spans="1:38" s="97" customFormat="1" ht="14">
      <c r="A45" s="64">
        <v>9</v>
      </c>
      <c r="B45" s="29" t="s">
        <v>282</v>
      </c>
      <c r="C45" s="1" t="s">
        <v>128</v>
      </c>
      <c r="D45" s="1" t="s">
        <v>321</v>
      </c>
      <c r="E45" s="1" t="s">
        <v>173</v>
      </c>
      <c r="F45" s="1" t="s">
        <v>1015</v>
      </c>
      <c r="G45" s="1" t="s">
        <v>1016</v>
      </c>
      <c r="H45" s="1" t="s">
        <v>1017</v>
      </c>
      <c r="I45" s="84" t="s">
        <v>1018</v>
      </c>
      <c r="J45" s="7">
        <v>1</v>
      </c>
      <c r="K45" s="7"/>
      <c r="L45" s="7">
        <v>1</v>
      </c>
      <c r="M45" s="678"/>
      <c r="N45" s="1"/>
      <c r="O45" s="1" t="s">
        <v>103</v>
      </c>
      <c r="P45" s="567">
        <v>44349</v>
      </c>
      <c r="Q45" s="4" t="str">
        <f t="shared" ca="1" si="6"/>
        <v>1 Tahun 2 Bulan3 Hari</v>
      </c>
      <c r="R45" s="1" t="s">
        <v>52</v>
      </c>
      <c r="S45" s="1" t="s">
        <v>146</v>
      </c>
      <c r="T45" s="1" t="s">
        <v>73</v>
      </c>
      <c r="U45" s="1" t="s">
        <v>68</v>
      </c>
      <c r="V45" s="1" t="s">
        <v>140</v>
      </c>
      <c r="W45" s="1" t="s">
        <v>51</v>
      </c>
      <c r="X45" s="2" t="s">
        <v>2515</v>
      </c>
      <c r="Y45" s="71">
        <v>30870</v>
      </c>
      <c r="Z45" s="4" t="str">
        <f t="shared" ca="1" si="7"/>
        <v>38 Tahun 0 Bulan</v>
      </c>
      <c r="AA45" s="1"/>
      <c r="AB45" s="1"/>
      <c r="AC45" s="7" t="s">
        <v>1119</v>
      </c>
      <c r="AD45" s="1" t="s">
        <v>2920</v>
      </c>
      <c r="AE45" s="1"/>
      <c r="AF45" s="1" t="s">
        <v>146</v>
      </c>
      <c r="AG45" s="1" t="s">
        <v>146</v>
      </c>
      <c r="AH45" s="1" t="s">
        <v>68</v>
      </c>
      <c r="AI45" s="1"/>
      <c r="AJ45" s="552" t="s">
        <v>4245</v>
      </c>
      <c r="AK45" s="286"/>
      <c r="AL45" s="1">
        <v>824788685</v>
      </c>
    </row>
    <row r="46" spans="1:38" s="97" customFormat="1" ht="14">
      <c r="A46" s="64">
        <v>10</v>
      </c>
      <c r="B46" s="29" t="s">
        <v>282</v>
      </c>
      <c r="C46" s="1" t="s">
        <v>128</v>
      </c>
      <c r="D46" s="1" t="s">
        <v>321</v>
      </c>
      <c r="E46" s="1" t="s">
        <v>173</v>
      </c>
      <c r="F46" s="1" t="s">
        <v>1019</v>
      </c>
      <c r="G46" s="1" t="s">
        <v>1020</v>
      </c>
      <c r="H46" s="1" t="s">
        <v>1021</v>
      </c>
      <c r="I46" s="84" t="s">
        <v>1022</v>
      </c>
      <c r="J46" s="7">
        <v>1</v>
      </c>
      <c r="K46" s="7"/>
      <c r="L46" s="551">
        <v>1</v>
      </c>
      <c r="M46" s="7"/>
      <c r="N46" s="1"/>
      <c r="O46" s="1" t="s">
        <v>103</v>
      </c>
      <c r="P46" s="567">
        <v>44349</v>
      </c>
      <c r="Q46" s="4" t="str">
        <f t="shared" ca="1" si="6"/>
        <v>1 Tahun 2 Bulan3 Hari</v>
      </c>
      <c r="R46" s="1" t="s">
        <v>78</v>
      </c>
      <c r="S46" s="1" t="s">
        <v>146</v>
      </c>
      <c r="T46" s="1" t="s">
        <v>73</v>
      </c>
      <c r="U46" s="1" t="s">
        <v>68</v>
      </c>
      <c r="V46" s="1" t="s">
        <v>140</v>
      </c>
      <c r="W46" s="1" t="s">
        <v>71</v>
      </c>
      <c r="X46" s="2" t="s">
        <v>2516</v>
      </c>
      <c r="Y46" s="71">
        <v>27576</v>
      </c>
      <c r="Z46" s="4" t="str">
        <f t="shared" ca="1" si="7"/>
        <v>47 Tahun 1 Bulan</v>
      </c>
      <c r="AA46" s="1"/>
      <c r="AB46" s="1"/>
      <c r="AC46" s="7" t="s">
        <v>1119</v>
      </c>
      <c r="AD46" s="1" t="s">
        <v>2921</v>
      </c>
      <c r="AE46" s="1"/>
      <c r="AF46" s="1" t="s">
        <v>146</v>
      </c>
      <c r="AG46" s="1" t="s">
        <v>146</v>
      </c>
      <c r="AH46" s="1" t="s">
        <v>68</v>
      </c>
      <c r="AI46" s="1">
        <v>19041100637</v>
      </c>
      <c r="AJ46" s="552" t="s">
        <v>4246</v>
      </c>
      <c r="AK46" s="286">
        <v>936450873924000</v>
      </c>
      <c r="AL46" s="1">
        <v>826869744</v>
      </c>
    </row>
    <row r="47" spans="1:38" s="97" customFormat="1" ht="14">
      <c r="A47" s="64">
        <v>11</v>
      </c>
      <c r="B47" s="29" t="s">
        <v>282</v>
      </c>
      <c r="C47" s="1" t="s">
        <v>128</v>
      </c>
      <c r="D47" s="1" t="s">
        <v>321</v>
      </c>
      <c r="E47" s="1" t="s">
        <v>173</v>
      </c>
      <c r="F47" s="1" t="s">
        <v>4872</v>
      </c>
      <c r="G47" s="1" t="s">
        <v>3431</v>
      </c>
      <c r="H47" s="1" t="s">
        <v>1023</v>
      </c>
      <c r="I47" s="84" t="s">
        <v>1024</v>
      </c>
      <c r="J47" s="7">
        <v>1</v>
      </c>
      <c r="K47" s="7"/>
      <c r="L47" s="7">
        <v>1</v>
      </c>
      <c r="M47" s="7"/>
      <c r="N47" s="1"/>
      <c r="O47" s="1" t="s">
        <v>103</v>
      </c>
      <c r="P47" s="567">
        <v>44349</v>
      </c>
      <c r="Q47" s="4" t="str">
        <f t="shared" ca="1" si="6"/>
        <v>1 Tahun 2 Bulan3 Hari</v>
      </c>
      <c r="R47" s="1" t="s">
        <v>78</v>
      </c>
      <c r="S47" s="1" t="s">
        <v>146</v>
      </c>
      <c r="T47" s="1" t="s">
        <v>73</v>
      </c>
      <c r="U47" s="1" t="s">
        <v>68</v>
      </c>
      <c r="V47" s="1" t="s">
        <v>140</v>
      </c>
      <c r="W47" s="1" t="s">
        <v>51</v>
      </c>
      <c r="X47" s="2" t="s">
        <v>2517</v>
      </c>
      <c r="Y47" s="71">
        <v>29887</v>
      </c>
      <c r="Z47" s="4" t="str">
        <f t="shared" ca="1" si="7"/>
        <v>40 Tahun 9 Bulan</v>
      </c>
      <c r="AA47" s="1"/>
      <c r="AB47" s="1"/>
      <c r="AC47" s="7" t="s">
        <v>1119</v>
      </c>
      <c r="AD47" s="1" t="s">
        <v>2922</v>
      </c>
      <c r="AE47" s="1"/>
      <c r="AF47" s="1" t="s">
        <v>146</v>
      </c>
      <c r="AG47" s="1" t="s">
        <v>146</v>
      </c>
      <c r="AH47" s="1" t="s">
        <v>68</v>
      </c>
      <c r="AI47" s="1">
        <v>19041100645</v>
      </c>
      <c r="AJ47" s="552" t="s">
        <v>4247</v>
      </c>
      <c r="AK47" s="286"/>
      <c r="AL47" s="1">
        <v>824574060</v>
      </c>
    </row>
    <row r="48" spans="1:38" s="97" customFormat="1" ht="14">
      <c r="A48" s="64">
        <v>12</v>
      </c>
      <c r="B48" s="29" t="s">
        <v>282</v>
      </c>
      <c r="C48" s="1" t="s">
        <v>128</v>
      </c>
      <c r="D48" s="1" t="s">
        <v>321</v>
      </c>
      <c r="E48" s="1" t="s">
        <v>173</v>
      </c>
      <c r="F48" s="1" t="s">
        <v>4873</v>
      </c>
      <c r="G48" s="1" t="s">
        <v>3430</v>
      </c>
      <c r="H48" s="1" t="s">
        <v>1025</v>
      </c>
      <c r="I48" s="84" t="s">
        <v>1026</v>
      </c>
      <c r="J48" s="7">
        <v>1</v>
      </c>
      <c r="K48" s="7"/>
      <c r="L48" s="7">
        <v>1</v>
      </c>
      <c r="M48" s="7"/>
      <c r="N48" s="1"/>
      <c r="O48" s="1" t="s">
        <v>103</v>
      </c>
      <c r="P48" s="567">
        <v>44349</v>
      </c>
      <c r="Q48" s="4" t="str">
        <f t="shared" ca="1" si="6"/>
        <v>1 Tahun 2 Bulan3 Hari</v>
      </c>
      <c r="R48" s="1" t="s">
        <v>54</v>
      </c>
      <c r="S48" s="1" t="s">
        <v>2518</v>
      </c>
      <c r="T48" s="1" t="s">
        <v>73</v>
      </c>
      <c r="U48" s="1" t="s">
        <v>68</v>
      </c>
      <c r="V48" s="1" t="s">
        <v>68</v>
      </c>
      <c r="W48" s="1" t="s">
        <v>71</v>
      </c>
      <c r="X48" s="2" t="s">
        <v>2519</v>
      </c>
      <c r="Y48" s="71">
        <v>34834</v>
      </c>
      <c r="Z48" s="4" t="str">
        <f t="shared" ca="1" si="7"/>
        <v>27 Tahun 2 Bulan</v>
      </c>
      <c r="AA48" s="1"/>
      <c r="AB48" s="1"/>
      <c r="AC48" s="7" t="s">
        <v>1119</v>
      </c>
      <c r="AD48" s="1" t="s">
        <v>2923</v>
      </c>
      <c r="AE48" s="1"/>
      <c r="AF48" s="1" t="s">
        <v>146</v>
      </c>
      <c r="AG48" s="1" t="s">
        <v>146</v>
      </c>
      <c r="AH48" s="1" t="s">
        <v>68</v>
      </c>
      <c r="AI48" s="1">
        <v>19041100678</v>
      </c>
      <c r="AJ48" s="552" t="s">
        <v>4248</v>
      </c>
      <c r="AK48" s="286">
        <v>951958073956000</v>
      </c>
      <c r="AL48" s="1">
        <v>837783681</v>
      </c>
    </row>
    <row r="49" spans="1:38" s="97" customFormat="1" ht="14">
      <c r="A49" s="64">
        <v>13</v>
      </c>
      <c r="B49" s="29" t="s">
        <v>282</v>
      </c>
      <c r="C49" s="1" t="s">
        <v>128</v>
      </c>
      <c r="D49" s="1" t="s">
        <v>321</v>
      </c>
      <c r="E49" s="1" t="s">
        <v>173</v>
      </c>
      <c r="F49" s="1" t="s">
        <v>4877</v>
      </c>
      <c r="G49" s="1" t="s">
        <v>1049</v>
      </c>
      <c r="H49" s="1" t="s">
        <v>1050</v>
      </c>
      <c r="I49" s="84" t="s">
        <v>4834</v>
      </c>
      <c r="J49" s="7">
        <v>1</v>
      </c>
      <c r="K49" s="7"/>
      <c r="L49" s="7">
        <v>1</v>
      </c>
      <c r="M49" s="7"/>
      <c r="N49" s="1"/>
      <c r="O49" s="1" t="s">
        <v>103</v>
      </c>
      <c r="P49" s="20">
        <v>43770</v>
      </c>
      <c r="Q49" s="4" t="str">
        <f t="shared" ca="1" si="6"/>
        <v>2 Tahun 9 Bulan4 Hari</v>
      </c>
      <c r="R49" s="1" t="s">
        <v>81</v>
      </c>
      <c r="S49" s="1"/>
      <c r="T49" s="1" t="s">
        <v>73</v>
      </c>
      <c r="U49" s="1" t="s">
        <v>68</v>
      </c>
      <c r="V49" s="1" t="s">
        <v>140</v>
      </c>
      <c r="W49" s="1" t="s">
        <v>76</v>
      </c>
      <c r="X49" s="2" t="s">
        <v>2528</v>
      </c>
      <c r="Y49" s="71">
        <v>35209</v>
      </c>
      <c r="Z49" s="4" t="str">
        <f t="shared" ca="1" si="7"/>
        <v>26 Tahun 2 Bulan</v>
      </c>
      <c r="AA49" s="1"/>
      <c r="AB49" s="1"/>
      <c r="AC49" s="7" t="s">
        <v>1119</v>
      </c>
      <c r="AD49" s="1" t="s">
        <v>2932</v>
      </c>
      <c r="AE49" s="1"/>
      <c r="AF49" s="1"/>
      <c r="AG49" s="1"/>
      <c r="AH49" s="1" t="s">
        <v>68</v>
      </c>
      <c r="AI49" s="1">
        <v>19093378545</v>
      </c>
      <c r="AJ49" s="1"/>
      <c r="AK49" s="286">
        <v>717274674956000</v>
      </c>
      <c r="AL49" s="1">
        <v>357776497</v>
      </c>
    </row>
    <row r="50" spans="1:38" s="97" customFormat="1" ht="14">
      <c r="A50" s="64">
        <v>14</v>
      </c>
      <c r="B50" s="29" t="s">
        <v>282</v>
      </c>
      <c r="C50" s="1" t="s">
        <v>128</v>
      </c>
      <c r="D50" s="1" t="s">
        <v>321</v>
      </c>
      <c r="E50" s="1" t="s">
        <v>173</v>
      </c>
      <c r="F50" s="1" t="s">
        <v>4878</v>
      </c>
      <c r="G50" s="1" t="s">
        <v>1051</v>
      </c>
      <c r="H50" s="1" t="s">
        <v>1052</v>
      </c>
      <c r="I50" s="84" t="s">
        <v>1053</v>
      </c>
      <c r="J50" s="7">
        <v>1</v>
      </c>
      <c r="K50" s="7"/>
      <c r="L50" s="7">
        <v>1</v>
      </c>
      <c r="M50" s="7"/>
      <c r="N50" s="1"/>
      <c r="O50" s="1" t="s">
        <v>103</v>
      </c>
      <c r="P50" s="20">
        <v>43770</v>
      </c>
      <c r="Q50" s="4" t="str">
        <f t="shared" ca="1" si="6"/>
        <v>2 Tahun 9 Bulan4 Hari</v>
      </c>
      <c r="R50" s="1" t="s">
        <v>52</v>
      </c>
      <c r="S50" s="1"/>
      <c r="T50" s="1" t="s">
        <v>49</v>
      </c>
      <c r="U50" s="1" t="s">
        <v>66</v>
      </c>
      <c r="V50" s="1" t="s">
        <v>182</v>
      </c>
      <c r="W50" s="1" t="s">
        <v>51</v>
      </c>
      <c r="X50" s="2" t="s">
        <v>2529</v>
      </c>
      <c r="Y50" s="71">
        <v>27546</v>
      </c>
      <c r="Z50" s="4" t="str">
        <f t="shared" ca="1" si="7"/>
        <v>47 Tahun 2 Bulan</v>
      </c>
      <c r="AA50" s="1"/>
      <c r="AB50" s="1"/>
      <c r="AC50" s="7" t="s">
        <v>1119</v>
      </c>
      <c r="AD50" s="1" t="s">
        <v>2905</v>
      </c>
      <c r="AE50" s="1"/>
      <c r="AF50" s="1"/>
      <c r="AG50" s="1"/>
      <c r="AH50" s="1" t="s">
        <v>66</v>
      </c>
      <c r="AI50" s="1">
        <v>19093378263</v>
      </c>
      <c r="AJ50" s="1"/>
      <c r="AK50" s="286"/>
      <c r="AL50" s="1"/>
    </row>
    <row r="51" spans="1:38" s="97" customFormat="1" ht="14">
      <c r="A51" s="64">
        <v>16</v>
      </c>
      <c r="B51" s="29" t="s">
        <v>282</v>
      </c>
      <c r="C51" s="1" t="s">
        <v>128</v>
      </c>
      <c r="D51" s="1" t="s">
        <v>321</v>
      </c>
      <c r="E51" s="1" t="s">
        <v>173</v>
      </c>
      <c r="F51" s="1" t="s">
        <v>1061</v>
      </c>
      <c r="G51" s="1" t="s">
        <v>1062</v>
      </c>
      <c r="H51" s="1" t="s">
        <v>1063</v>
      </c>
      <c r="I51" s="84" t="s">
        <v>1064</v>
      </c>
      <c r="J51" s="7">
        <v>1</v>
      </c>
      <c r="K51" s="7"/>
      <c r="L51" s="7">
        <v>1</v>
      </c>
      <c r="M51" s="7"/>
      <c r="N51" s="1"/>
      <c r="O51" s="1" t="s">
        <v>103</v>
      </c>
      <c r="P51" s="20">
        <v>43862</v>
      </c>
      <c r="Q51" s="4" t="str">
        <f t="shared" ca="1" si="6"/>
        <v>2 Tahun 6 Bulan4 Hari</v>
      </c>
      <c r="R51" s="1" t="s">
        <v>78</v>
      </c>
      <c r="S51" s="1"/>
      <c r="T51" s="1" t="s">
        <v>73</v>
      </c>
      <c r="U51" s="1" t="s">
        <v>68</v>
      </c>
      <c r="V51" s="1" t="s">
        <v>140</v>
      </c>
      <c r="W51" s="1" t="s">
        <v>76</v>
      </c>
      <c r="X51" s="2" t="s">
        <v>2517</v>
      </c>
      <c r="Y51" s="71">
        <v>33393</v>
      </c>
      <c r="Z51" s="4" t="str">
        <f t="shared" ca="1" si="7"/>
        <v>31 Tahun 2 Bulan</v>
      </c>
      <c r="AA51" s="1"/>
      <c r="AB51" s="1"/>
      <c r="AC51" s="7" t="s">
        <v>1119</v>
      </c>
      <c r="AD51" s="1" t="s">
        <v>2935</v>
      </c>
      <c r="AE51" s="1"/>
      <c r="AF51" s="1"/>
      <c r="AG51" s="1"/>
      <c r="AH51" s="1" t="s">
        <v>68</v>
      </c>
      <c r="AI51" s="1">
        <v>20017146943</v>
      </c>
      <c r="AJ51" s="1"/>
      <c r="AK51" s="286">
        <v>952045490956000</v>
      </c>
      <c r="AL51" s="1">
        <v>908679274</v>
      </c>
    </row>
    <row r="52" spans="1:38" s="97" customFormat="1" ht="14">
      <c r="A52" s="64">
        <v>17</v>
      </c>
      <c r="B52" s="29" t="s">
        <v>282</v>
      </c>
      <c r="C52" s="1" t="s">
        <v>128</v>
      </c>
      <c r="D52" s="1" t="s">
        <v>321</v>
      </c>
      <c r="E52" s="1" t="s">
        <v>173</v>
      </c>
      <c r="F52" s="1" t="s">
        <v>1067</v>
      </c>
      <c r="G52" s="1" t="s">
        <v>1068</v>
      </c>
      <c r="H52" s="1" t="s">
        <v>1069</v>
      </c>
      <c r="I52" s="84" t="s">
        <v>1070</v>
      </c>
      <c r="J52" s="7">
        <v>1</v>
      </c>
      <c r="K52" s="7"/>
      <c r="L52" s="7">
        <v>1</v>
      </c>
      <c r="M52" s="7"/>
      <c r="N52" s="1"/>
      <c r="O52" s="1" t="s">
        <v>103</v>
      </c>
      <c r="P52" s="20">
        <v>43881</v>
      </c>
      <c r="Q52" s="4" t="str">
        <f t="shared" ca="1" si="6"/>
        <v>2 Tahun 5 Bulan16 Hari</v>
      </c>
      <c r="R52" s="1" t="s">
        <v>54</v>
      </c>
      <c r="S52" s="1" t="s">
        <v>55</v>
      </c>
      <c r="T52" s="1" t="s">
        <v>49</v>
      </c>
      <c r="U52" s="1" t="s">
        <v>66</v>
      </c>
      <c r="V52" s="1" t="s">
        <v>182</v>
      </c>
      <c r="W52" s="1" t="s">
        <v>88</v>
      </c>
      <c r="X52" s="2" t="s">
        <v>2532</v>
      </c>
      <c r="Y52" s="71">
        <v>37068</v>
      </c>
      <c r="Z52" s="4" t="str">
        <f t="shared" ca="1" si="7"/>
        <v>21 Tahun 1 Bulan</v>
      </c>
      <c r="AA52" s="1"/>
      <c r="AB52" s="1"/>
      <c r="AC52" s="7" t="s">
        <v>1119</v>
      </c>
      <c r="AD52" s="1" t="s">
        <v>2937</v>
      </c>
      <c r="AE52" s="1"/>
      <c r="AF52" s="1"/>
      <c r="AG52" s="1"/>
      <c r="AH52" s="1" t="s">
        <v>66</v>
      </c>
      <c r="AI52" s="1">
        <v>20024504977</v>
      </c>
      <c r="AJ52" s="1"/>
      <c r="AK52" s="286"/>
      <c r="AL52" s="1">
        <v>910118929</v>
      </c>
    </row>
    <row r="53" spans="1:38" s="97" customFormat="1" ht="14">
      <c r="A53" s="64">
        <v>18</v>
      </c>
      <c r="B53" s="29" t="s">
        <v>282</v>
      </c>
      <c r="C53" s="1" t="s">
        <v>128</v>
      </c>
      <c r="D53" s="1" t="s">
        <v>321</v>
      </c>
      <c r="E53" s="1" t="s">
        <v>173</v>
      </c>
      <c r="F53" s="1" t="s">
        <v>1071</v>
      </c>
      <c r="G53" s="1" t="s">
        <v>1072</v>
      </c>
      <c r="H53" s="1" t="s">
        <v>1073</v>
      </c>
      <c r="I53" s="84" t="s">
        <v>1074</v>
      </c>
      <c r="J53" s="7">
        <v>1</v>
      </c>
      <c r="K53" s="7"/>
      <c r="L53" s="7">
        <v>1</v>
      </c>
      <c r="M53" s="7"/>
      <c r="N53" s="1"/>
      <c r="O53" s="1" t="s">
        <v>103</v>
      </c>
      <c r="P53" s="20">
        <v>43881</v>
      </c>
      <c r="Q53" s="4" t="str">
        <f t="shared" ca="1" si="6"/>
        <v>2 Tahun 5 Bulan16 Hari</v>
      </c>
      <c r="R53" s="1" t="s">
        <v>52</v>
      </c>
      <c r="S53" s="1"/>
      <c r="T53" s="1" t="s">
        <v>73</v>
      </c>
      <c r="U53" s="1" t="s">
        <v>68</v>
      </c>
      <c r="V53" s="1" t="s">
        <v>140</v>
      </c>
      <c r="W53" s="1" t="s">
        <v>71</v>
      </c>
      <c r="X53" s="2" t="s">
        <v>2533</v>
      </c>
      <c r="Y53" s="71">
        <v>30609</v>
      </c>
      <c r="Z53" s="4" t="str">
        <f t="shared" ca="1" si="7"/>
        <v>38 Tahun 9 Bulan</v>
      </c>
      <c r="AA53" s="1"/>
      <c r="AB53" s="1"/>
      <c r="AC53" s="7" t="s">
        <v>1119</v>
      </c>
      <c r="AD53" s="1" t="s">
        <v>2938</v>
      </c>
      <c r="AE53" s="1"/>
      <c r="AF53" s="1"/>
      <c r="AG53" s="1"/>
      <c r="AH53" s="1" t="s">
        <v>68</v>
      </c>
      <c r="AI53" s="1">
        <v>20024504308</v>
      </c>
      <c r="AJ53" s="1"/>
      <c r="AK53" s="286"/>
      <c r="AL53" s="1">
        <v>914573893</v>
      </c>
    </row>
    <row r="54" spans="1:38" s="97" customFormat="1" ht="14">
      <c r="A54" s="64">
        <v>19</v>
      </c>
      <c r="B54" s="29" t="s">
        <v>282</v>
      </c>
      <c r="C54" s="1" t="s">
        <v>128</v>
      </c>
      <c r="D54" s="1" t="s">
        <v>321</v>
      </c>
      <c r="E54" s="1" t="s">
        <v>173</v>
      </c>
      <c r="F54" s="1" t="s">
        <v>1075</v>
      </c>
      <c r="G54" s="1" t="s">
        <v>1076</v>
      </c>
      <c r="H54" s="1" t="s">
        <v>1077</v>
      </c>
      <c r="I54" s="84" t="s">
        <v>1078</v>
      </c>
      <c r="J54" s="7">
        <v>1</v>
      </c>
      <c r="K54" s="7"/>
      <c r="L54" s="7">
        <v>1</v>
      </c>
      <c r="M54" s="7"/>
      <c r="N54" s="1"/>
      <c r="O54" s="1" t="s">
        <v>103</v>
      </c>
      <c r="P54" s="20">
        <v>43906</v>
      </c>
      <c r="Q54" s="4" t="str">
        <f t="shared" ca="1" si="6"/>
        <v>2 Tahun 4 Bulan20 Hari</v>
      </c>
      <c r="R54" s="1" t="s">
        <v>52</v>
      </c>
      <c r="S54" s="1"/>
      <c r="T54" s="1" t="s">
        <v>49</v>
      </c>
      <c r="U54" s="1" t="s">
        <v>66</v>
      </c>
      <c r="V54" s="1" t="s">
        <v>182</v>
      </c>
      <c r="W54" s="1" t="s">
        <v>51</v>
      </c>
      <c r="X54" s="2" t="s">
        <v>2534</v>
      </c>
      <c r="Y54" s="71">
        <v>29862</v>
      </c>
      <c r="Z54" s="4" t="str">
        <f t="shared" ca="1" si="7"/>
        <v>40 Tahun 10 Bulan</v>
      </c>
      <c r="AA54" s="1"/>
      <c r="AB54" s="1"/>
      <c r="AC54" s="7" t="s">
        <v>1119</v>
      </c>
      <c r="AD54" s="1" t="s">
        <v>2939</v>
      </c>
      <c r="AE54" s="1"/>
      <c r="AF54" s="1"/>
      <c r="AG54" s="1"/>
      <c r="AH54" s="1" t="s">
        <v>66</v>
      </c>
      <c r="AI54" s="1">
        <v>20024505263</v>
      </c>
      <c r="AJ54" s="1"/>
      <c r="AK54" s="286"/>
      <c r="AL54" s="1">
        <v>910118963</v>
      </c>
    </row>
    <row r="55" spans="1:38" s="97" customFormat="1" ht="14">
      <c r="A55" s="64">
        <v>20</v>
      </c>
      <c r="B55" s="29" t="s">
        <v>282</v>
      </c>
      <c r="C55" s="1" t="s">
        <v>128</v>
      </c>
      <c r="D55" s="1" t="s">
        <v>321</v>
      </c>
      <c r="E55" s="1" t="s">
        <v>173</v>
      </c>
      <c r="F55" s="1" t="s">
        <v>1079</v>
      </c>
      <c r="G55" s="1" t="s">
        <v>1080</v>
      </c>
      <c r="H55" s="1" t="s">
        <v>1081</v>
      </c>
      <c r="I55" s="84" t="s">
        <v>1082</v>
      </c>
      <c r="J55" s="7">
        <v>1</v>
      </c>
      <c r="K55" s="7"/>
      <c r="L55" s="1">
        <v>1</v>
      </c>
      <c r="M55" s="1"/>
      <c r="N55" s="72"/>
      <c r="O55" s="1" t="s">
        <v>103</v>
      </c>
      <c r="P55" s="20">
        <v>43962</v>
      </c>
      <c r="Q55" s="4" t="str">
        <f t="shared" ca="1" si="6"/>
        <v>2 Tahun 2 Bulan25 Hari</v>
      </c>
      <c r="R55" s="1" t="s">
        <v>81</v>
      </c>
      <c r="S55" s="1"/>
      <c r="T55" s="1" t="s">
        <v>73</v>
      </c>
      <c r="U55" s="1" t="s">
        <v>68</v>
      </c>
      <c r="V55" s="1" t="s">
        <v>140</v>
      </c>
      <c r="W55" s="1" t="s">
        <v>76</v>
      </c>
      <c r="X55" s="2" t="s">
        <v>2535</v>
      </c>
      <c r="Y55" s="71">
        <v>28703</v>
      </c>
      <c r="Z55" s="4" t="str">
        <f t="shared" ca="1" si="7"/>
        <v>44 Tahun 0 Bulan</v>
      </c>
      <c r="AA55" s="1"/>
      <c r="AB55" s="1"/>
      <c r="AC55" s="7" t="s">
        <v>1119</v>
      </c>
      <c r="AD55" s="1" t="s">
        <v>2940</v>
      </c>
      <c r="AE55" s="1"/>
      <c r="AF55" s="1" t="s">
        <v>57</v>
      </c>
      <c r="AG55" s="1"/>
      <c r="AH55" s="1"/>
      <c r="AI55" s="1">
        <v>20034051829</v>
      </c>
      <c r="AJ55" s="1"/>
      <c r="AK55" s="286"/>
      <c r="AL55" s="1">
        <v>942346471</v>
      </c>
    </row>
    <row r="56" spans="1:38" s="97" customFormat="1" ht="14">
      <c r="A56" s="64">
        <v>21</v>
      </c>
      <c r="B56" s="29" t="s">
        <v>282</v>
      </c>
      <c r="C56" s="1" t="s">
        <v>128</v>
      </c>
      <c r="D56" s="1" t="s">
        <v>321</v>
      </c>
      <c r="E56" s="1" t="s">
        <v>173</v>
      </c>
      <c r="F56" s="1" t="s">
        <v>1083</v>
      </c>
      <c r="G56" s="1" t="s">
        <v>1084</v>
      </c>
      <c r="H56" s="1" t="s">
        <v>1085</v>
      </c>
      <c r="I56" s="84" t="s">
        <v>1086</v>
      </c>
      <c r="J56" s="7">
        <v>1</v>
      </c>
      <c r="K56" s="7"/>
      <c r="L56" s="1">
        <v>1</v>
      </c>
      <c r="M56" s="1"/>
      <c r="N56" s="72"/>
      <c r="O56" s="1" t="s">
        <v>103</v>
      </c>
      <c r="P56" s="20">
        <v>43962</v>
      </c>
      <c r="Q56" s="4" t="str">
        <f t="shared" ca="1" si="6"/>
        <v>2 Tahun 2 Bulan25 Hari</v>
      </c>
      <c r="R56" s="1" t="s">
        <v>54</v>
      </c>
      <c r="S56" s="1"/>
      <c r="T56" s="1" t="s">
        <v>49</v>
      </c>
      <c r="U56" s="1" t="s">
        <v>66</v>
      </c>
      <c r="V56" s="1" t="s">
        <v>182</v>
      </c>
      <c r="W56" s="1" t="s">
        <v>71</v>
      </c>
      <c r="X56" s="2" t="s">
        <v>2532</v>
      </c>
      <c r="Y56" s="71">
        <v>28859</v>
      </c>
      <c r="Z56" s="4" t="str">
        <f t="shared" ca="1" si="7"/>
        <v>43 Tahun 7 Bulan</v>
      </c>
      <c r="AA56" s="1"/>
      <c r="AB56" s="1"/>
      <c r="AC56" s="7" t="s">
        <v>1119</v>
      </c>
      <c r="AD56" s="1" t="s">
        <v>2941</v>
      </c>
      <c r="AE56" s="1"/>
      <c r="AF56" s="1"/>
      <c r="AG56" s="1"/>
      <c r="AH56" s="1" t="s">
        <v>66</v>
      </c>
      <c r="AI56" s="1">
        <v>20034051852</v>
      </c>
      <c r="AJ56" s="1"/>
      <c r="AK56" s="286"/>
      <c r="AL56" s="1">
        <v>952394478</v>
      </c>
    </row>
    <row r="57" spans="1:38" s="97" customFormat="1" ht="14">
      <c r="A57" s="64">
        <v>22</v>
      </c>
      <c r="B57" s="29" t="s">
        <v>282</v>
      </c>
      <c r="C57" s="1" t="s">
        <v>128</v>
      </c>
      <c r="D57" s="1" t="s">
        <v>321</v>
      </c>
      <c r="E57" s="1" t="s">
        <v>173</v>
      </c>
      <c r="F57" s="1" t="s">
        <v>1087</v>
      </c>
      <c r="G57" s="1" t="s">
        <v>1088</v>
      </c>
      <c r="H57" s="5" t="s">
        <v>3671</v>
      </c>
      <c r="I57" s="84" t="s">
        <v>1089</v>
      </c>
      <c r="J57" s="7">
        <v>1</v>
      </c>
      <c r="K57" s="7"/>
      <c r="L57" s="7">
        <v>1</v>
      </c>
      <c r="M57" s="7"/>
      <c r="N57" s="1"/>
      <c r="O57" s="1" t="s">
        <v>103</v>
      </c>
      <c r="P57" s="20">
        <v>44013</v>
      </c>
      <c r="Q57" s="4" t="str">
        <f t="shared" ca="1" si="6"/>
        <v>2 Tahun 1 Bulan4 Hari</v>
      </c>
      <c r="R57" s="1" t="s">
        <v>78</v>
      </c>
      <c r="S57" s="1"/>
      <c r="T57" s="1" t="s">
        <v>73</v>
      </c>
      <c r="U57" s="1" t="s">
        <v>68</v>
      </c>
      <c r="V57" s="1" t="s">
        <v>140</v>
      </c>
      <c r="W57" s="1" t="s">
        <v>71</v>
      </c>
      <c r="X57" s="2" t="s">
        <v>2536</v>
      </c>
      <c r="Y57" s="71">
        <v>28469</v>
      </c>
      <c r="Z57" s="4" t="str">
        <f t="shared" ca="1" si="7"/>
        <v>44 Tahun 7 Bulan</v>
      </c>
      <c r="AA57" s="1"/>
      <c r="AB57" s="1"/>
      <c r="AC57" s="7" t="s">
        <v>1119</v>
      </c>
      <c r="AD57" s="1" t="s">
        <v>2942</v>
      </c>
      <c r="AE57" s="1"/>
      <c r="AF57" s="1"/>
      <c r="AG57" s="1"/>
      <c r="AH57" s="1" t="s">
        <v>68</v>
      </c>
      <c r="AI57" s="1">
        <v>20048120586</v>
      </c>
      <c r="AJ57" s="1"/>
      <c r="AK57" s="286"/>
      <c r="AL57" s="1">
        <v>952394490</v>
      </c>
    </row>
    <row r="58" spans="1:38" s="97" customFormat="1" ht="14">
      <c r="A58" s="64">
        <v>24</v>
      </c>
      <c r="B58" s="29" t="s">
        <v>282</v>
      </c>
      <c r="C58" s="1" t="s">
        <v>128</v>
      </c>
      <c r="D58" s="1" t="s">
        <v>321</v>
      </c>
      <c r="E58" s="1" t="s">
        <v>173</v>
      </c>
      <c r="F58" s="1" t="s">
        <v>1093</v>
      </c>
      <c r="G58" s="1" t="s">
        <v>1094</v>
      </c>
      <c r="H58" s="5" t="s">
        <v>3907</v>
      </c>
      <c r="I58" s="84" t="s">
        <v>1095</v>
      </c>
      <c r="J58" s="7">
        <v>1</v>
      </c>
      <c r="K58" s="7"/>
      <c r="L58" s="7">
        <v>1</v>
      </c>
      <c r="M58" s="7"/>
      <c r="N58" s="1"/>
      <c r="O58" s="1" t="s">
        <v>103</v>
      </c>
      <c r="P58" s="20">
        <v>44044</v>
      </c>
      <c r="Q58" s="4" t="str">
        <f t="shared" ca="1" si="6"/>
        <v>2 Tahun 0 Bulan4 Hari</v>
      </c>
      <c r="R58" s="1" t="s">
        <v>58</v>
      </c>
      <c r="S58" s="1"/>
      <c r="T58" s="1" t="s">
        <v>49</v>
      </c>
      <c r="U58" s="1" t="s">
        <v>124</v>
      </c>
      <c r="V58" s="1" t="s">
        <v>2537</v>
      </c>
      <c r="W58" s="1" t="s">
        <v>76</v>
      </c>
      <c r="X58" s="2" t="s">
        <v>2538</v>
      </c>
      <c r="Y58" s="71">
        <v>35648</v>
      </c>
      <c r="Z58" s="4" t="str">
        <f t="shared" ca="1" si="7"/>
        <v>24 Tahun 11 Bulan</v>
      </c>
      <c r="AA58" s="1"/>
      <c r="AB58" s="1"/>
      <c r="AC58" s="7" t="s">
        <v>1119</v>
      </c>
      <c r="AD58" s="1" t="s">
        <v>2944</v>
      </c>
      <c r="AE58" s="1"/>
      <c r="AF58" s="1"/>
      <c r="AG58" s="1"/>
      <c r="AH58" s="1" t="s">
        <v>194</v>
      </c>
      <c r="AI58" s="1"/>
      <c r="AJ58" s="1"/>
      <c r="AK58" s="286"/>
      <c r="AL58" s="1">
        <v>983834040</v>
      </c>
    </row>
    <row r="59" spans="1:38" s="97" customFormat="1" ht="14">
      <c r="A59" s="64">
        <v>25</v>
      </c>
      <c r="B59" s="29" t="s">
        <v>282</v>
      </c>
      <c r="C59" s="1" t="s">
        <v>128</v>
      </c>
      <c r="D59" s="1" t="s">
        <v>321</v>
      </c>
      <c r="E59" s="1" t="s">
        <v>173</v>
      </c>
      <c r="F59" s="1" t="s">
        <v>1096</v>
      </c>
      <c r="G59" s="578" t="s">
        <v>3336</v>
      </c>
      <c r="H59" s="5" t="s">
        <v>3908</v>
      </c>
      <c r="I59" s="84" t="s">
        <v>4844</v>
      </c>
      <c r="J59" s="7">
        <v>1</v>
      </c>
      <c r="K59" s="7"/>
      <c r="L59" s="7"/>
      <c r="M59" s="7">
        <v>1</v>
      </c>
      <c r="N59" s="1"/>
      <c r="O59" s="1" t="s">
        <v>101</v>
      </c>
      <c r="P59" s="20">
        <v>44044</v>
      </c>
      <c r="Q59" s="4" t="str">
        <f t="shared" ca="1" si="6"/>
        <v>2 Tahun 0 Bulan4 Hari</v>
      </c>
      <c r="R59" s="1" t="s">
        <v>78</v>
      </c>
      <c r="S59" s="1"/>
      <c r="T59" s="1" t="s">
        <v>73</v>
      </c>
      <c r="U59" s="1" t="s">
        <v>68</v>
      </c>
      <c r="V59" s="1" t="s">
        <v>140</v>
      </c>
      <c r="W59" s="1" t="s">
        <v>76</v>
      </c>
      <c r="X59" s="2" t="s">
        <v>140</v>
      </c>
      <c r="Y59" s="71">
        <v>32452</v>
      </c>
      <c r="Z59" s="4" t="str">
        <f t="shared" ca="1" si="7"/>
        <v>33 Tahun 9 Bulan</v>
      </c>
      <c r="AA59" s="1"/>
      <c r="AB59" s="1"/>
      <c r="AC59" s="7" t="s">
        <v>1119</v>
      </c>
      <c r="AD59" s="1" t="s">
        <v>2945</v>
      </c>
      <c r="AE59" s="1" t="s">
        <v>57</v>
      </c>
      <c r="AF59" s="1"/>
      <c r="AG59" s="1"/>
      <c r="AH59" s="1"/>
      <c r="AI59" s="1"/>
      <c r="AJ59" s="1"/>
      <c r="AK59" s="286"/>
      <c r="AL59" s="1"/>
    </row>
    <row r="60" spans="1:38" s="97" customFormat="1" ht="14">
      <c r="A60" s="64">
        <v>26</v>
      </c>
      <c r="B60" s="29" t="s">
        <v>282</v>
      </c>
      <c r="C60" s="1" t="s">
        <v>128</v>
      </c>
      <c r="D60" s="1" t="s">
        <v>321</v>
      </c>
      <c r="E60" s="1" t="s">
        <v>173</v>
      </c>
      <c r="F60" s="1" t="s">
        <v>1097</v>
      </c>
      <c r="G60" s="578" t="s">
        <v>3337</v>
      </c>
      <c r="H60" s="5" t="s">
        <v>3909</v>
      </c>
      <c r="I60" s="84" t="s">
        <v>1098</v>
      </c>
      <c r="J60" s="7">
        <v>1</v>
      </c>
      <c r="K60" s="7"/>
      <c r="L60" s="7"/>
      <c r="M60" s="7">
        <v>1</v>
      </c>
      <c r="N60" s="1"/>
      <c r="O60" s="1" t="s">
        <v>101</v>
      </c>
      <c r="P60" s="20">
        <v>44044</v>
      </c>
      <c r="Q60" s="4" t="str">
        <f t="shared" ca="1" si="6"/>
        <v>2 Tahun 0 Bulan4 Hari</v>
      </c>
      <c r="R60" s="1" t="s">
        <v>78</v>
      </c>
      <c r="S60" s="1"/>
      <c r="T60" s="1" t="s">
        <v>73</v>
      </c>
      <c r="U60" s="1" t="s">
        <v>68</v>
      </c>
      <c r="V60" s="1" t="s">
        <v>140</v>
      </c>
      <c r="W60" s="1" t="s">
        <v>71</v>
      </c>
      <c r="X60" s="2" t="s">
        <v>2517</v>
      </c>
      <c r="Y60" s="71">
        <v>34083</v>
      </c>
      <c r="Z60" s="4" t="str">
        <f t="shared" ca="1" si="7"/>
        <v>29 Tahun 3 Bulan</v>
      </c>
      <c r="AA60" s="1"/>
      <c r="AB60" s="1"/>
      <c r="AC60" s="7" t="s">
        <v>1119</v>
      </c>
      <c r="AD60" s="1" t="s">
        <v>2946</v>
      </c>
      <c r="AE60" s="1"/>
      <c r="AF60" s="1"/>
      <c r="AG60" s="1"/>
      <c r="AH60" s="1" t="s">
        <v>68</v>
      </c>
      <c r="AI60" s="1"/>
      <c r="AJ60" s="1"/>
      <c r="AK60" s="286"/>
      <c r="AL60" s="1"/>
    </row>
    <row r="61" spans="1:38" s="97" customFormat="1" ht="14">
      <c r="A61" s="64">
        <v>27</v>
      </c>
      <c r="B61" s="29" t="s">
        <v>282</v>
      </c>
      <c r="C61" s="1" t="s">
        <v>128</v>
      </c>
      <c r="D61" s="1" t="s">
        <v>321</v>
      </c>
      <c r="E61" s="1" t="s">
        <v>173</v>
      </c>
      <c r="F61" s="1"/>
      <c r="G61" s="1" t="s">
        <v>1099</v>
      </c>
      <c r="H61" s="1" t="s">
        <v>1100</v>
      </c>
      <c r="I61" s="84" t="s">
        <v>1101</v>
      </c>
      <c r="J61" s="7">
        <v>1</v>
      </c>
      <c r="K61" s="7"/>
      <c r="L61" s="7"/>
      <c r="M61" s="7">
        <v>1</v>
      </c>
      <c r="N61" s="1"/>
      <c r="O61" s="1" t="s">
        <v>101</v>
      </c>
      <c r="P61" s="20">
        <v>44124</v>
      </c>
      <c r="Q61" s="4" t="str">
        <f t="shared" ca="1" si="6"/>
        <v>1 Tahun 9 Bulan16 Hari</v>
      </c>
      <c r="R61" s="1" t="s">
        <v>78</v>
      </c>
      <c r="S61" s="1"/>
      <c r="T61" s="1" t="s">
        <v>73</v>
      </c>
      <c r="U61" s="1" t="s">
        <v>68</v>
      </c>
      <c r="V61" s="1" t="s">
        <v>140</v>
      </c>
      <c r="W61" s="1" t="s">
        <v>71</v>
      </c>
      <c r="X61" s="2" t="s">
        <v>2539</v>
      </c>
      <c r="Y61" s="71">
        <v>30786</v>
      </c>
      <c r="Z61" s="4" t="str">
        <f t="shared" ca="1" si="7"/>
        <v>38 Tahun 3 Bulan</v>
      </c>
      <c r="AA61" s="1" t="s">
        <v>2947</v>
      </c>
      <c r="AB61" s="1"/>
      <c r="AC61" s="7" t="s">
        <v>1119</v>
      </c>
      <c r="AD61" s="1" t="s">
        <v>2948</v>
      </c>
      <c r="AE61" s="1"/>
      <c r="AF61" s="1"/>
      <c r="AG61" s="1"/>
      <c r="AH61" s="1" t="s">
        <v>68</v>
      </c>
      <c r="AI61" s="1"/>
      <c r="AJ61" s="1"/>
      <c r="AK61" s="286"/>
      <c r="AL61" s="1"/>
    </row>
    <row r="62" spans="1:38" s="97" customFormat="1" ht="14">
      <c r="A62" s="64">
        <v>28</v>
      </c>
      <c r="B62" s="29" t="s">
        <v>282</v>
      </c>
      <c r="C62" s="1" t="s">
        <v>128</v>
      </c>
      <c r="D62" s="1" t="s">
        <v>321</v>
      </c>
      <c r="E62" s="1" t="s">
        <v>173</v>
      </c>
      <c r="F62" s="1"/>
      <c r="G62" s="1" t="s">
        <v>1102</v>
      </c>
      <c r="H62" s="1" t="s">
        <v>1103</v>
      </c>
      <c r="I62" s="84" t="s">
        <v>1104</v>
      </c>
      <c r="J62" s="7">
        <v>1</v>
      </c>
      <c r="K62" s="7"/>
      <c r="L62" s="7">
        <v>1</v>
      </c>
      <c r="M62" s="7"/>
      <c r="N62" s="1"/>
      <c r="O62" s="1" t="s">
        <v>103</v>
      </c>
      <c r="P62" s="20">
        <v>44124</v>
      </c>
      <c r="Q62" s="4" t="str">
        <f t="shared" ca="1" si="6"/>
        <v>1 Tahun 9 Bulan16 Hari</v>
      </c>
      <c r="R62" s="1" t="s">
        <v>78</v>
      </c>
      <c r="S62" s="1"/>
      <c r="T62" s="1" t="s">
        <v>73</v>
      </c>
      <c r="U62" s="1" t="s">
        <v>68</v>
      </c>
      <c r="V62" s="1" t="s">
        <v>140</v>
      </c>
      <c r="W62" s="1" t="s">
        <v>71</v>
      </c>
      <c r="X62" s="2" t="s">
        <v>2540</v>
      </c>
      <c r="Y62" s="71">
        <v>31328</v>
      </c>
      <c r="Z62" s="4" t="str">
        <f t="shared" ca="1" si="7"/>
        <v>36 Tahun 9 Bulan</v>
      </c>
      <c r="AA62" s="1"/>
      <c r="AB62" s="1"/>
      <c r="AC62" s="7" t="s">
        <v>1119</v>
      </c>
      <c r="AD62" s="1" t="s">
        <v>2949</v>
      </c>
      <c r="AE62" s="1"/>
      <c r="AF62" s="1"/>
      <c r="AG62" s="1"/>
      <c r="AH62" s="1" t="s">
        <v>68</v>
      </c>
      <c r="AI62" s="1"/>
      <c r="AJ62" s="1"/>
      <c r="AK62" s="286"/>
      <c r="AL62" s="1"/>
    </row>
    <row r="63" spans="1:38" s="97" customFormat="1" ht="14">
      <c r="A63" s="64">
        <v>29</v>
      </c>
      <c r="B63" s="29" t="s">
        <v>282</v>
      </c>
      <c r="C63" s="1" t="s">
        <v>128</v>
      </c>
      <c r="D63" s="1" t="s">
        <v>321</v>
      </c>
      <c r="E63" s="1" t="s">
        <v>173</v>
      </c>
      <c r="F63" s="1"/>
      <c r="G63" s="1" t="s">
        <v>1105</v>
      </c>
      <c r="H63" s="1" t="s">
        <v>1106</v>
      </c>
      <c r="I63" s="84" t="s">
        <v>1107</v>
      </c>
      <c r="J63" s="7">
        <v>1</v>
      </c>
      <c r="K63" s="7"/>
      <c r="L63" s="7"/>
      <c r="M63" s="7">
        <v>1</v>
      </c>
      <c r="N63" s="1"/>
      <c r="O63" s="1" t="s">
        <v>101</v>
      </c>
      <c r="P63" s="20">
        <v>44489</v>
      </c>
      <c r="Q63" s="4" t="str">
        <f t="shared" ca="1" si="6"/>
        <v>0 Tahun 9 Bulan16 Hari</v>
      </c>
      <c r="R63" s="1" t="s">
        <v>81</v>
      </c>
      <c r="S63" s="1"/>
      <c r="T63" s="1" t="s">
        <v>73</v>
      </c>
      <c r="U63" s="1" t="s">
        <v>68</v>
      </c>
      <c r="V63" s="1" t="s">
        <v>140</v>
      </c>
      <c r="W63" s="1" t="s">
        <v>56</v>
      </c>
      <c r="X63" s="2" t="s">
        <v>2541</v>
      </c>
      <c r="Y63" s="71">
        <v>32717</v>
      </c>
      <c r="Z63" s="4" t="str">
        <f t="shared" ca="1" si="7"/>
        <v>33 Tahun 0 Bulan</v>
      </c>
      <c r="AA63" s="1"/>
      <c r="AB63" s="1"/>
      <c r="AC63" s="7" t="s">
        <v>1119</v>
      </c>
      <c r="AD63" s="1" t="s">
        <v>2950</v>
      </c>
      <c r="AE63" s="1"/>
      <c r="AF63" s="1"/>
      <c r="AG63" s="1"/>
      <c r="AH63" s="1" t="s">
        <v>68</v>
      </c>
      <c r="AI63" s="1"/>
      <c r="AJ63" s="1"/>
      <c r="AK63" s="286"/>
      <c r="AL63" s="1"/>
    </row>
    <row r="64" spans="1:38" s="97" customFormat="1" ht="14">
      <c r="A64" s="64">
        <v>30</v>
      </c>
      <c r="B64" s="29" t="s">
        <v>282</v>
      </c>
      <c r="C64" s="1" t="s">
        <v>128</v>
      </c>
      <c r="D64" s="1" t="s">
        <v>321</v>
      </c>
      <c r="E64" s="1" t="s">
        <v>173</v>
      </c>
      <c r="F64" s="1"/>
      <c r="G64" s="1" t="s">
        <v>5194</v>
      </c>
      <c r="H64" s="1" t="s">
        <v>1108</v>
      </c>
      <c r="I64" s="84" t="s">
        <v>1109</v>
      </c>
      <c r="J64" s="7">
        <v>1</v>
      </c>
      <c r="K64" s="7"/>
      <c r="L64" s="7">
        <v>1</v>
      </c>
      <c r="M64" s="7"/>
      <c r="N64" s="1"/>
      <c r="O64" s="1" t="s">
        <v>103</v>
      </c>
      <c r="P64" s="20">
        <v>44228</v>
      </c>
      <c r="Q64" s="4" t="str">
        <f t="shared" ca="1" si="6"/>
        <v>1 Tahun 6 Bulan4 Hari</v>
      </c>
      <c r="R64" s="1" t="s">
        <v>81</v>
      </c>
      <c r="S64" s="1"/>
      <c r="T64" s="1" t="s">
        <v>49</v>
      </c>
      <c r="U64" s="1" t="s">
        <v>66</v>
      </c>
      <c r="V64" s="1" t="s">
        <v>182</v>
      </c>
      <c r="W64" s="1" t="s">
        <v>71</v>
      </c>
      <c r="X64" s="2" t="s">
        <v>191</v>
      </c>
      <c r="Y64" s="71">
        <v>31302</v>
      </c>
      <c r="Z64" s="4" t="str">
        <f t="shared" ca="1" si="7"/>
        <v>36 Tahun 10 Bulan</v>
      </c>
      <c r="AA64" s="1"/>
      <c r="AB64" s="1"/>
      <c r="AC64" s="7" t="s">
        <v>1119</v>
      </c>
      <c r="AD64" s="1" t="s">
        <v>2952</v>
      </c>
      <c r="AE64" s="1"/>
      <c r="AF64" s="1"/>
      <c r="AG64" s="1"/>
      <c r="AH64" s="1" t="s">
        <v>66</v>
      </c>
      <c r="AI64" s="1"/>
      <c r="AJ64" s="552" t="s">
        <v>4201</v>
      </c>
      <c r="AK64" s="286"/>
      <c r="AL64" s="1"/>
    </row>
    <row r="65" spans="1:38" s="97" customFormat="1" ht="14">
      <c r="A65" s="64">
        <v>31</v>
      </c>
      <c r="B65" s="29" t="s">
        <v>282</v>
      </c>
      <c r="C65" s="1" t="s">
        <v>128</v>
      </c>
      <c r="D65" s="1" t="s">
        <v>321</v>
      </c>
      <c r="E65" s="1" t="s">
        <v>173</v>
      </c>
      <c r="F65" s="1"/>
      <c r="G65" s="578" t="s">
        <v>3338</v>
      </c>
      <c r="H65" s="1" t="s">
        <v>1110</v>
      </c>
      <c r="I65" s="84" t="s">
        <v>1111</v>
      </c>
      <c r="J65" s="7">
        <v>1</v>
      </c>
      <c r="K65" s="7"/>
      <c r="L65" s="7">
        <v>1</v>
      </c>
      <c r="M65" s="7"/>
      <c r="N65" s="1"/>
      <c r="O65" s="1" t="s">
        <v>103</v>
      </c>
      <c r="P65" s="20">
        <v>44228</v>
      </c>
      <c r="Q65" s="4" t="str">
        <f t="shared" ca="1" si="6"/>
        <v>1 Tahun 6 Bulan4 Hari</v>
      </c>
      <c r="R65" s="1" t="s">
        <v>78</v>
      </c>
      <c r="S65" s="1"/>
      <c r="T65" s="1" t="s">
        <v>73</v>
      </c>
      <c r="U65" s="1" t="s">
        <v>68</v>
      </c>
      <c r="V65" s="1" t="s">
        <v>140</v>
      </c>
      <c r="W65" s="1" t="s">
        <v>71</v>
      </c>
      <c r="X65" s="2" t="s">
        <v>2543</v>
      </c>
      <c r="Y65" s="71">
        <v>28237</v>
      </c>
      <c r="Z65" s="4" t="str">
        <f t="shared" ca="1" si="7"/>
        <v>45 Tahun 3 Bulan</v>
      </c>
      <c r="AA65" s="1"/>
      <c r="AB65" s="1"/>
      <c r="AC65" s="7" t="s">
        <v>1119</v>
      </c>
      <c r="AD65" s="1" t="s">
        <v>2949</v>
      </c>
      <c r="AE65" s="1"/>
      <c r="AF65" s="1"/>
      <c r="AG65" s="1"/>
      <c r="AH65" s="1" t="s">
        <v>68</v>
      </c>
      <c r="AI65" s="1"/>
      <c r="AJ65" s="552" t="s">
        <v>4202</v>
      </c>
      <c r="AK65" s="286"/>
      <c r="AL65" s="1"/>
    </row>
    <row r="66" spans="1:38" s="97" customFormat="1" ht="14">
      <c r="A66" s="64">
        <v>32</v>
      </c>
      <c r="B66" s="29" t="s">
        <v>282</v>
      </c>
      <c r="C66" s="1" t="s">
        <v>128</v>
      </c>
      <c r="D66" s="1" t="s">
        <v>321</v>
      </c>
      <c r="E66" s="1" t="s">
        <v>173</v>
      </c>
      <c r="F66" s="1"/>
      <c r="G66" s="578" t="s">
        <v>3339</v>
      </c>
      <c r="H66" s="1" t="s">
        <v>1112</v>
      </c>
      <c r="I66" s="84" t="s">
        <v>1113</v>
      </c>
      <c r="J66" s="7">
        <v>1</v>
      </c>
      <c r="K66" s="7"/>
      <c r="L66" s="7">
        <v>1</v>
      </c>
      <c r="M66" s="7"/>
      <c r="N66" s="1"/>
      <c r="O66" s="1" t="s">
        <v>103</v>
      </c>
      <c r="P66" s="20">
        <v>44228</v>
      </c>
      <c r="Q66" s="4" t="str">
        <f t="shared" ca="1" si="6"/>
        <v>1 Tahun 6 Bulan4 Hari</v>
      </c>
      <c r="R66" s="1" t="s">
        <v>78</v>
      </c>
      <c r="S66" s="1"/>
      <c r="T66" s="1" t="s">
        <v>49</v>
      </c>
      <c r="U66" s="1" t="s">
        <v>66</v>
      </c>
      <c r="V66" s="1" t="s">
        <v>182</v>
      </c>
      <c r="W66" s="1" t="s">
        <v>71</v>
      </c>
      <c r="X66" s="2" t="s">
        <v>2529</v>
      </c>
      <c r="Y66" s="71">
        <v>32360</v>
      </c>
      <c r="Z66" s="4" t="str">
        <f t="shared" ca="1" si="7"/>
        <v>34 Tahun 0 Bulan</v>
      </c>
      <c r="AA66" s="1"/>
      <c r="AB66" s="1"/>
      <c r="AC66" s="7" t="s">
        <v>1119</v>
      </c>
      <c r="AD66" s="1" t="s">
        <v>2952</v>
      </c>
      <c r="AE66" s="1"/>
      <c r="AF66" s="1"/>
      <c r="AG66" s="1"/>
      <c r="AH66" s="1" t="s">
        <v>66</v>
      </c>
      <c r="AI66" s="1"/>
      <c r="AJ66" s="1"/>
      <c r="AK66" s="286"/>
      <c r="AL66" s="1"/>
    </row>
    <row r="67" spans="1:38" s="97" customFormat="1" ht="14">
      <c r="A67" s="64">
        <v>33</v>
      </c>
      <c r="B67" s="29" t="s">
        <v>282</v>
      </c>
      <c r="C67" s="1" t="s">
        <v>128</v>
      </c>
      <c r="D67" s="1" t="s">
        <v>321</v>
      </c>
      <c r="E67" s="1" t="s">
        <v>173</v>
      </c>
      <c r="F67" s="1"/>
      <c r="G67" s="578" t="s">
        <v>3340</v>
      </c>
      <c r="H67" s="1" t="s">
        <v>1114</v>
      </c>
      <c r="I67" s="84" t="s">
        <v>1115</v>
      </c>
      <c r="J67" s="7">
        <v>1</v>
      </c>
      <c r="K67" s="7"/>
      <c r="L67" s="7">
        <v>1</v>
      </c>
      <c r="M67" s="7"/>
      <c r="N67" s="1"/>
      <c r="O67" s="1" t="s">
        <v>103</v>
      </c>
      <c r="P67" s="20">
        <v>44228</v>
      </c>
      <c r="Q67" s="4" t="str">
        <f t="shared" ca="1" si="6"/>
        <v>1 Tahun 6 Bulan4 Hari</v>
      </c>
      <c r="R67" s="1" t="s">
        <v>58</v>
      </c>
      <c r="S67" s="1" t="s">
        <v>2544</v>
      </c>
      <c r="T67" s="1" t="s">
        <v>49</v>
      </c>
      <c r="U67" s="1" t="s">
        <v>50</v>
      </c>
      <c r="V67" s="1" t="s">
        <v>111</v>
      </c>
      <c r="W67" s="1" t="s">
        <v>76</v>
      </c>
      <c r="X67" s="2" t="s">
        <v>2545</v>
      </c>
      <c r="Y67" s="71">
        <v>34623</v>
      </c>
      <c r="Z67" s="4" t="str">
        <f t="shared" ca="1" si="7"/>
        <v>27 Tahun 9 Bulan</v>
      </c>
      <c r="AA67" s="1"/>
      <c r="AB67" s="1"/>
      <c r="AC67" s="7" t="s">
        <v>1119</v>
      </c>
      <c r="AD67" s="1" t="s">
        <v>2951</v>
      </c>
      <c r="AE67" s="1"/>
      <c r="AF67" s="1"/>
      <c r="AG67" s="1"/>
      <c r="AH67" s="1" t="s">
        <v>179</v>
      </c>
      <c r="AI67" s="1"/>
      <c r="AJ67" s="552" t="s">
        <v>4203</v>
      </c>
      <c r="AK67" s="286"/>
      <c r="AL67" s="1"/>
    </row>
    <row r="68" spans="1:38" s="97" customFormat="1" ht="14">
      <c r="A68" s="64">
        <v>34</v>
      </c>
      <c r="B68" s="29" t="s">
        <v>282</v>
      </c>
      <c r="C68" s="1" t="s">
        <v>128</v>
      </c>
      <c r="D68" s="1" t="s">
        <v>321</v>
      </c>
      <c r="E68" s="1" t="s">
        <v>173</v>
      </c>
      <c r="F68" s="1"/>
      <c r="G68" s="1" t="s">
        <v>3630</v>
      </c>
      <c r="H68" s="5" t="s">
        <v>3453</v>
      </c>
      <c r="I68" s="84" t="s">
        <v>3454</v>
      </c>
      <c r="J68" s="7">
        <v>1</v>
      </c>
      <c r="K68" s="7"/>
      <c r="L68" s="760">
        <v>1</v>
      </c>
      <c r="M68" s="7"/>
      <c r="N68" s="1"/>
      <c r="O68" s="1" t="s">
        <v>103</v>
      </c>
      <c r="P68" s="20">
        <v>44361</v>
      </c>
      <c r="Q68" s="4" t="str">
        <f t="shared" ca="1" si="6"/>
        <v>1 Tahun 1 Bulan22 Hari</v>
      </c>
      <c r="R68" s="1" t="s">
        <v>58</v>
      </c>
      <c r="S68" s="1" t="s">
        <v>248</v>
      </c>
      <c r="T68" s="1" t="s">
        <v>49</v>
      </c>
      <c r="U68" s="1" t="s">
        <v>66</v>
      </c>
      <c r="V68" s="1" t="s">
        <v>66</v>
      </c>
      <c r="W68" s="1" t="s">
        <v>56</v>
      </c>
      <c r="X68" s="2" t="s">
        <v>171</v>
      </c>
      <c r="Y68" s="71">
        <v>34521</v>
      </c>
      <c r="Z68" s="4" t="str">
        <f t="shared" ca="1" si="7"/>
        <v>28 Tahun 0 Bulan</v>
      </c>
      <c r="AA68" s="5" t="s">
        <v>146</v>
      </c>
      <c r="AB68" s="1"/>
      <c r="AC68" s="7" t="s">
        <v>1119</v>
      </c>
      <c r="AD68" s="1" t="s">
        <v>3455</v>
      </c>
      <c r="AE68" s="1"/>
      <c r="AF68" s="1"/>
      <c r="AG68" s="1"/>
      <c r="AH68" s="1" t="s">
        <v>66</v>
      </c>
      <c r="AI68" s="1"/>
      <c r="AJ68" s="552" t="s">
        <v>4257</v>
      </c>
      <c r="AK68" s="286">
        <v>842866022956000</v>
      </c>
      <c r="AL68" s="1">
        <v>390629769</v>
      </c>
    </row>
    <row r="69" spans="1:38" s="97" customFormat="1" ht="14">
      <c r="A69" s="64">
        <v>36</v>
      </c>
      <c r="B69" s="29" t="s">
        <v>282</v>
      </c>
      <c r="C69" s="1" t="s">
        <v>128</v>
      </c>
      <c r="D69" s="1" t="s">
        <v>321</v>
      </c>
      <c r="E69" s="1" t="s">
        <v>173</v>
      </c>
      <c r="F69" s="1"/>
      <c r="G69" s="1" t="s">
        <v>3632</v>
      </c>
      <c r="H69" s="5" t="s">
        <v>3459</v>
      </c>
      <c r="I69" s="543" t="s">
        <v>3460</v>
      </c>
      <c r="J69" s="7">
        <v>1</v>
      </c>
      <c r="K69" s="7"/>
      <c r="L69" s="7"/>
      <c r="M69" s="7">
        <v>1</v>
      </c>
      <c r="N69" s="1"/>
      <c r="O69" s="1" t="s">
        <v>105</v>
      </c>
      <c r="P69" s="20">
        <v>44361</v>
      </c>
      <c r="Q69" s="4" t="str">
        <f t="shared" ca="1" si="6"/>
        <v>1 Tahun 1 Bulan22 Hari</v>
      </c>
      <c r="R69" s="1" t="s">
        <v>58</v>
      </c>
      <c r="S69" s="1" t="s">
        <v>3461</v>
      </c>
      <c r="T69" s="1" t="s">
        <v>49</v>
      </c>
      <c r="U69" s="1" t="s">
        <v>66</v>
      </c>
      <c r="V69" s="1" t="s">
        <v>66</v>
      </c>
      <c r="W69" s="1" t="s">
        <v>71</v>
      </c>
      <c r="X69" s="2" t="s">
        <v>3456</v>
      </c>
      <c r="Y69" s="71">
        <v>27388</v>
      </c>
      <c r="Z69" s="4" t="str">
        <f t="shared" ca="1" si="7"/>
        <v>47 Tahun 7 Bulan</v>
      </c>
      <c r="AA69" s="1"/>
      <c r="AB69" s="1"/>
      <c r="AC69" s="7" t="s">
        <v>1119</v>
      </c>
      <c r="AD69" s="1" t="s">
        <v>3462</v>
      </c>
      <c r="AE69" s="1"/>
      <c r="AF69" s="1"/>
      <c r="AG69" s="1"/>
      <c r="AH69" s="1" t="s">
        <v>66</v>
      </c>
      <c r="AI69" s="1"/>
      <c r="AJ69" s="552" t="s">
        <v>4259</v>
      </c>
      <c r="AK69" s="286"/>
      <c r="AL69" s="1"/>
    </row>
    <row r="70" spans="1:38" s="97" customFormat="1" ht="14">
      <c r="A70" s="64">
        <v>37</v>
      </c>
      <c r="B70" s="29" t="s">
        <v>282</v>
      </c>
      <c r="C70" s="1" t="s">
        <v>128</v>
      </c>
      <c r="D70" s="1" t="s">
        <v>321</v>
      </c>
      <c r="E70" s="1" t="s">
        <v>173</v>
      </c>
      <c r="F70" s="1"/>
      <c r="G70" s="1" t="s">
        <v>3633</v>
      </c>
      <c r="H70" s="5" t="s">
        <v>3463</v>
      </c>
      <c r="I70" s="84" t="s">
        <v>3464</v>
      </c>
      <c r="J70" s="7">
        <v>1</v>
      </c>
      <c r="K70" s="7"/>
      <c r="L70" s="760">
        <v>1</v>
      </c>
      <c r="M70" s="7"/>
      <c r="N70" s="1"/>
      <c r="O70" s="1" t="s">
        <v>103</v>
      </c>
      <c r="P70" s="20">
        <v>44361</v>
      </c>
      <c r="Q70" s="4" t="str">
        <f t="shared" ca="1" si="6"/>
        <v>1 Tahun 1 Bulan22 Hari</v>
      </c>
      <c r="R70" s="1" t="s">
        <v>81</v>
      </c>
      <c r="S70" s="1"/>
      <c r="T70" s="1" t="s">
        <v>73</v>
      </c>
      <c r="U70" s="1" t="s">
        <v>68</v>
      </c>
      <c r="V70" s="1" t="s">
        <v>212</v>
      </c>
      <c r="W70" s="1" t="s">
        <v>71</v>
      </c>
      <c r="X70" s="2" t="s">
        <v>2511</v>
      </c>
      <c r="Y70" s="71">
        <v>31529</v>
      </c>
      <c r="Z70" s="4" t="str">
        <f t="shared" ca="1" si="7"/>
        <v>36 Tahun 3 Bulan</v>
      </c>
      <c r="AA70" s="1"/>
      <c r="AB70" s="1"/>
      <c r="AC70" s="7" t="s">
        <v>1119</v>
      </c>
      <c r="AD70" s="1" t="s">
        <v>3465</v>
      </c>
      <c r="AE70" s="1"/>
      <c r="AF70" s="1"/>
      <c r="AG70" s="1"/>
      <c r="AH70" s="1" t="s">
        <v>68</v>
      </c>
      <c r="AI70" s="1"/>
      <c r="AJ70" s="1"/>
      <c r="AK70" s="286"/>
      <c r="AL70" s="1"/>
    </row>
    <row r="71" spans="1:38" s="97" customFormat="1" ht="14">
      <c r="A71" s="64">
        <v>38</v>
      </c>
      <c r="B71" s="29" t="s">
        <v>282</v>
      </c>
      <c r="C71" s="1" t="s">
        <v>128</v>
      </c>
      <c r="D71" s="1" t="s">
        <v>321</v>
      </c>
      <c r="E71" s="1" t="s">
        <v>173</v>
      </c>
      <c r="F71" s="1"/>
      <c r="G71" s="1" t="s">
        <v>3634</v>
      </c>
      <c r="H71" s="5" t="s">
        <v>3466</v>
      </c>
      <c r="I71" s="84" t="s">
        <v>3467</v>
      </c>
      <c r="J71" s="7">
        <v>1</v>
      </c>
      <c r="K71" s="7"/>
      <c r="L71" s="760">
        <v>1</v>
      </c>
      <c r="M71" s="7"/>
      <c r="N71" s="1"/>
      <c r="O71" s="1" t="s">
        <v>103</v>
      </c>
      <c r="P71" s="20">
        <v>44361</v>
      </c>
      <c r="Q71" s="4" t="str">
        <f t="shared" ca="1" si="6"/>
        <v>1 Tahun 1 Bulan22 Hari</v>
      </c>
      <c r="R71" s="1" t="s">
        <v>78</v>
      </c>
      <c r="S71" s="1"/>
      <c r="T71" s="1" t="s">
        <v>49</v>
      </c>
      <c r="U71" s="1" t="s">
        <v>66</v>
      </c>
      <c r="V71" s="1" t="s">
        <v>66</v>
      </c>
      <c r="W71" s="1" t="s">
        <v>56</v>
      </c>
      <c r="X71" s="2" t="s">
        <v>2529</v>
      </c>
      <c r="Y71" s="71">
        <v>35537</v>
      </c>
      <c r="Z71" s="4" t="str">
        <f t="shared" ca="1" si="7"/>
        <v>25 Tahun 3 Bulan</v>
      </c>
      <c r="AA71" s="1"/>
      <c r="AB71" s="1"/>
      <c r="AC71" s="7" t="s">
        <v>1119</v>
      </c>
      <c r="AD71" s="1" t="s">
        <v>3468</v>
      </c>
      <c r="AE71" s="1"/>
      <c r="AF71" s="1"/>
      <c r="AG71" s="1"/>
      <c r="AH71" s="1" t="s">
        <v>66</v>
      </c>
      <c r="AI71" s="1"/>
      <c r="AJ71" s="552" t="s">
        <v>4260</v>
      </c>
      <c r="AK71" s="286"/>
      <c r="AL71" s="1"/>
    </row>
    <row r="72" spans="1:38" s="97" customFormat="1" ht="14">
      <c r="A72" s="64">
        <v>39</v>
      </c>
      <c r="B72" s="29" t="s">
        <v>282</v>
      </c>
      <c r="C72" s="1" t="s">
        <v>128</v>
      </c>
      <c r="D72" s="1" t="s">
        <v>321</v>
      </c>
      <c r="E72" s="1" t="s">
        <v>173</v>
      </c>
      <c r="F72" s="1"/>
      <c r="G72" s="1" t="s">
        <v>3635</v>
      </c>
      <c r="H72" s="5" t="s">
        <v>3469</v>
      </c>
      <c r="I72" s="84" t="s">
        <v>3470</v>
      </c>
      <c r="J72" s="7">
        <v>1</v>
      </c>
      <c r="K72" s="7"/>
      <c r="L72" s="760">
        <v>1</v>
      </c>
      <c r="M72" s="7"/>
      <c r="N72" s="1"/>
      <c r="O72" s="1" t="s">
        <v>103</v>
      </c>
      <c r="P72" s="20">
        <v>44361</v>
      </c>
      <c r="Q72" s="4" t="str">
        <f t="shared" ca="1" si="6"/>
        <v>1 Tahun 1 Bulan22 Hari</v>
      </c>
      <c r="R72" s="1" t="s">
        <v>78</v>
      </c>
      <c r="S72" s="1"/>
      <c r="T72" s="1" t="s">
        <v>73</v>
      </c>
      <c r="U72" s="1" t="s">
        <v>68</v>
      </c>
      <c r="V72" s="1" t="s">
        <v>212</v>
      </c>
      <c r="W72" s="1" t="s">
        <v>56</v>
      </c>
      <c r="X72" s="2" t="s">
        <v>3471</v>
      </c>
      <c r="Y72" s="71">
        <v>32112</v>
      </c>
      <c r="Z72" s="4" t="str">
        <f t="shared" ca="1" si="7"/>
        <v>34 Tahun 8 Bulan</v>
      </c>
      <c r="AA72" s="1"/>
      <c r="AB72" s="1"/>
      <c r="AC72" s="7" t="s">
        <v>1119</v>
      </c>
      <c r="AD72" s="1" t="s">
        <v>3472</v>
      </c>
      <c r="AE72" s="1"/>
      <c r="AF72" s="1"/>
      <c r="AG72" s="1"/>
      <c r="AH72" s="1" t="s">
        <v>68</v>
      </c>
      <c r="AI72" s="1"/>
      <c r="AJ72" s="552" t="s">
        <v>4261</v>
      </c>
      <c r="AK72" s="286"/>
      <c r="AL72" s="1"/>
    </row>
    <row r="73" spans="1:38" s="97" customFormat="1" ht="14">
      <c r="A73" s="64">
        <v>40</v>
      </c>
      <c r="B73" s="29" t="s">
        <v>282</v>
      </c>
      <c r="C73" s="1" t="s">
        <v>128</v>
      </c>
      <c r="D73" s="1" t="s">
        <v>321</v>
      </c>
      <c r="E73" s="1" t="s">
        <v>173</v>
      </c>
      <c r="F73" s="1"/>
      <c r="G73" s="1" t="s">
        <v>3636</v>
      </c>
      <c r="H73" s="5" t="s">
        <v>3473</v>
      </c>
      <c r="I73" s="84" t="s">
        <v>3474</v>
      </c>
      <c r="J73" s="7">
        <v>1</v>
      </c>
      <c r="K73" s="7"/>
      <c r="L73" s="760">
        <v>1</v>
      </c>
      <c r="M73" s="7"/>
      <c r="N73" s="1"/>
      <c r="O73" s="1" t="s">
        <v>103</v>
      </c>
      <c r="P73" s="20">
        <v>44361</v>
      </c>
      <c r="Q73" s="4" t="str">
        <f t="shared" ca="1" si="6"/>
        <v>1 Tahun 1 Bulan22 Hari</v>
      </c>
      <c r="R73" s="1" t="s">
        <v>54</v>
      </c>
      <c r="S73" s="1" t="s">
        <v>62</v>
      </c>
      <c r="T73" s="1" t="s">
        <v>63</v>
      </c>
      <c r="U73" s="1" t="s">
        <v>126</v>
      </c>
      <c r="V73" s="1" t="s">
        <v>65</v>
      </c>
      <c r="W73" s="1" t="s">
        <v>51</v>
      </c>
      <c r="X73" s="2" t="s">
        <v>3475</v>
      </c>
      <c r="Y73" s="71">
        <v>31337</v>
      </c>
      <c r="Z73" s="4" t="str">
        <f t="shared" ca="1" si="7"/>
        <v>36 Tahun 9 Bulan</v>
      </c>
      <c r="AA73" s="1"/>
      <c r="AB73" s="1"/>
      <c r="AC73" s="7" t="s">
        <v>1119</v>
      </c>
      <c r="AD73" s="1" t="s">
        <v>3476</v>
      </c>
      <c r="AE73" s="1"/>
      <c r="AF73" s="1"/>
      <c r="AG73" s="1"/>
      <c r="AH73" s="1" t="s">
        <v>64</v>
      </c>
      <c r="AI73" s="1"/>
      <c r="AJ73" s="1"/>
      <c r="AK73" s="286"/>
      <c r="AL73" s="1"/>
    </row>
    <row r="74" spans="1:38" s="97" customFormat="1" ht="14">
      <c r="A74" s="64">
        <v>41</v>
      </c>
      <c r="B74" s="29" t="s">
        <v>282</v>
      </c>
      <c r="C74" s="1" t="s">
        <v>128</v>
      </c>
      <c r="D74" s="1" t="s">
        <v>321</v>
      </c>
      <c r="E74" s="1" t="s">
        <v>173</v>
      </c>
      <c r="F74" s="1"/>
      <c r="G74" s="1" t="s">
        <v>3637</v>
      </c>
      <c r="H74" s="5" t="s">
        <v>3477</v>
      </c>
      <c r="I74" s="84" t="s">
        <v>3478</v>
      </c>
      <c r="J74" s="7">
        <v>1</v>
      </c>
      <c r="K74" s="7"/>
      <c r="L74" s="7">
        <v>1</v>
      </c>
      <c r="M74" s="7"/>
      <c r="N74" s="1"/>
      <c r="O74" s="1" t="s">
        <v>103</v>
      </c>
      <c r="P74" s="20">
        <v>44361</v>
      </c>
      <c r="Q74" s="4" t="str">
        <f t="shared" ca="1" si="6"/>
        <v>1 Tahun 1 Bulan22 Hari</v>
      </c>
      <c r="R74" s="1" t="s">
        <v>54</v>
      </c>
      <c r="S74" s="1" t="s">
        <v>55</v>
      </c>
      <c r="T74" s="1" t="s">
        <v>49</v>
      </c>
      <c r="U74" s="1" t="s">
        <v>50</v>
      </c>
      <c r="V74" s="1" t="s">
        <v>50</v>
      </c>
      <c r="W74" s="1" t="s">
        <v>76</v>
      </c>
      <c r="X74" s="2" t="s">
        <v>3479</v>
      </c>
      <c r="Y74" s="71">
        <v>35621</v>
      </c>
      <c r="Z74" s="4" t="str">
        <f t="shared" ca="1" si="7"/>
        <v>25 Tahun 0 Bulan</v>
      </c>
      <c r="AA74" s="1"/>
      <c r="AB74" s="1"/>
      <c r="AC74" s="7" t="s">
        <v>1119</v>
      </c>
      <c r="AD74" s="1" t="s">
        <v>3480</v>
      </c>
      <c r="AE74" s="1"/>
      <c r="AF74" s="1"/>
      <c r="AG74" s="1"/>
      <c r="AH74" s="1" t="s">
        <v>50</v>
      </c>
      <c r="AI74" s="1"/>
      <c r="AJ74" s="552" t="s">
        <v>4262</v>
      </c>
      <c r="AK74" s="286"/>
      <c r="AL74" s="1"/>
    </row>
    <row r="75" spans="1:38" s="97" customFormat="1" ht="14">
      <c r="A75" s="64">
        <v>42</v>
      </c>
      <c r="B75" s="29" t="s">
        <v>282</v>
      </c>
      <c r="C75" s="1" t="s">
        <v>128</v>
      </c>
      <c r="D75" s="1" t="s">
        <v>321</v>
      </c>
      <c r="E75" s="1" t="s">
        <v>173</v>
      </c>
      <c r="F75" s="1"/>
      <c r="G75" s="1" t="s">
        <v>3638</v>
      </c>
      <c r="H75" s="5" t="s">
        <v>3481</v>
      </c>
      <c r="I75" s="84" t="s">
        <v>3482</v>
      </c>
      <c r="J75" s="7">
        <v>1</v>
      </c>
      <c r="K75" s="7"/>
      <c r="L75" s="760">
        <v>1</v>
      </c>
      <c r="M75" s="7"/>
      <c r="N75" s="1"/>
      <c r="O75" s="1" t="s">
        <v>103</v>
      </c>
      <c r="P75" s="20">
        <v>44361</v>
      </c>
      <c r="Q75" s="4" t="str">
        <f t="shared" ca="1" si="6"/>
        <v>1 Tahun 1 Bulan22 Hari</v>
      </c>
      <c r="R75" s="1" t="s">
        <v>52</v>
      </c>
      <c r="S75" s="1"/>
      <c r="T75" s="1" t="s">
        <v>49</v>
      </c>
      <c r="U75" s="1" t="s">
        <v>66</v>
      </c>
      <c r="V75" s="1" t="s">
        <v>66</v>
      </c>
      <c r="W75" s="1" t="s">
        <v>51</v>
      </c>
      <c r="X75" s="2" t="s">
        <v>3483</v>
      </c>
      <c r="Y75" s="71">
        <v>29580</v>
      </c>
      <c r="Z75" s="4" t="str">
        <f t="shared" ca="1" si="7"/>
        <v>41 Tahun 7 Bulan</v>
      </c>
      <c r="AA75" s="1"/>
      <c r="AB75" s="1"/>
      <c r="AC75" s="7" t="s">
        <v>1119</v>
      </c>
      <c r="AD75" s="1" t="s">
        <v>3484</v>
      </c>
      <c r="AE75" s="1"/>
      <c r="AF75" s="1"/>
      <c r="AG75" s="1"/>
      <c r="AH75" s="1" t="s">
        <v>66</v>
      </c>
      <c r="AI75" s="1"/>
      <c r="AJ75" s="552" t="s">
        <v>4263</v>
      </c>
      <c r="AK75" s="286"/>
      <c r="AL75" s="1"/>
    </row>
    <row r="76" spans="1:38" s="97" customFormat="1" ht="14">
      <c r="A76" s="64">
        <v>43</v>
      </c>
      <c r="B76" s="29" t="s">
        <v>282</v>
      </c>
      <c r="C76" s="1" t="s">
        <v>128</v>
      </c>
      <c r="D76" s="1" t="s">
        <v>321</v>
      </c>
      <c r="E76" s="1" t="s">
        <v>173</v>
      </c>
      <c r="F76" s="1"/>
      <c r="G76" s="1" t="s">
        <v>3639</v>
      </c>
      <c r="H76" s="5" t="s">
        <v>3485</v>
      </c>
      <c r="I76" s="84" t="s">
        <v>3486</v>
      </c>
      <c r="J76" s="7">
        <v>1</v>
      </c>
      <c r="K76" s="7"/>
      <c r="L76" s="760">
        <v>1</v>
      </c>
      <c r="M76" s="7"/>
      <c r="N76" s="1"/>
      <c r="O76" s="1" t="s">
        <v>103</v>
      </c>
      <c r="P76" s="20">
        <v>44361</v>
      </c>
      <c r="Q76" s="4" t="str">
        <f t="shared" ca="1" si="6"/>
        <v>1 Tahun 1 Bulan22 Hari</v>
      </c>
      <c r="R76" s="1" t="s">
        <v>54</v>
      </c>
      <c r="S76" s="1" t="s">
        <v>62</v>
      </c>
      <c r="T76" s="1" t="s">
        <v>73</v>
      </c>
      <c r="U76" s="1" t="s">
        <v>68</v>
      </c>
      <c r="V76" s="1" t="s">
        <v>140</v>
      </c>
      <c r="W76" s="1" t="s">
        <v>76</v>
      </c>
      <c r="X76" s="2" t="s">
        <v>2546</v>
      </c>
      <c r="Y76" s="71">
        <v>36637</v>
      </c>
      <c r="Z76" s="4" t="str">
        <f t="shared" ca="1" si="7"/>
        <v>22 Tahun 3 Bulan</v>
      </c>
      <c r="AA76" s="1"/>
      <c r="AB76" s="1"/>
      <c r="AC76" s="7" t="s">
        <v>1119</v>
      </c>
      <c r="AD76" s="1" t="s">
        <v>3487</v>
      </c>
      <c r="AE76" s="1"/>
      <c r="AF76" s="1"/>
      <c r="AG76" s="1"/>
      <c r="AH76" s="1" t="s">
        <v>68</v>
      </c>
      <c r="AI76" s="1"/>
      <c r="AJ76" s="552" t="s">
        <v>4264</v>
      </c>
      <c r="AK76" s="286"/>
      <c r="AL76" s="1"/>
    </row>
    <row r="77" spans="1:38" s="97" customFormat="1" ht="14">
      <c r="A77" s="64">
        <v>44</v>
      </c>
      <c r="B77" s="29" t="s">
        <v>282</v>
      </c>
      <c r="C77" s="1" t="s">
        <v>128</v>
      </c>
      <c r="D77" s="1" t="s">
        <v>321</v>
      </c>
      <c r="E77" s="1" t="s">
        <v>173</v>
      </c>
      <c r="F77" s="5"/>
      <c r="G77" s="1" t="s">
        <v>3640</v>
      </c>
      <c r="H77" s="5" t="s">
        <v>3490</v>
      </c>
      <c r="I77" s="696" t="s">
        <v>3489</v>
      </c>
      <c r="J77" s="7">
        <v>1</v>
      </c>
      <c r="K77" s="7"/>
      <c r="L77" s="760">
        <v>1</v>
      </c>
      <c r="M77" s="7"/>
      <c r="N77" s="1"/>
      <c r="O77" s="1" t="s">
        <v>103</v>
      </c>
      <c r="P77" s="20">
        <v>44361</v>
      </c>
      <c r="Q77" s="4" t="str">
        <f t="shared" ref="Q77:Q84" ca="1" si="8">DATEDIF(P77,NOW(),"Y")&amp;" Tahun "&amp;DATEDIF(P77,NOW(),"YM")&amp;" Bulan"&amp;DATEDIF(P77,NOW(),"MD")&amp;" Hari"</f>
        <v>1 Tahun 1 Bulan22 Hari</v>
      </c>
      <c r="R77" s="1" t="s">
        <v>81</v>
      </c>
      <c r="S77" s="1"/>
      <c r="T77" s="1" t="s">
        <v>49</v>
      </c>
      <c r="U77" s="1" t="s">
        <v>66</v>
      </c>
      <c r="V77" s="1" t="s">
        <v>66</v>
      </c>
      <c r="W77" s="1" t="s">
        <v>56</v>
      </c>
      <c r="X77" s="2" t="s">
        <v>3491</v>
      </c>
      <c r="Y77" s="71">
        <v>31778</v>
      </c>
      <c r="Z77" s="4" t="str">
        <f ca="1">DATEDIF(Y77,NOW(),"Y")&amp;" Tahun "&amp;DATEDIF(Y77,NOW(),"YM")&amp;" Bulan"</f>
        <v>35 Tahun 7 Bulan</v>
      </c>
      <c r="AA77" s="1"/>
      <c r="AB77" s="1"/>
      <c r="AC77" s="7" t="s">
        <v>1119</v>
      </c>
      <c r="AD77" s="1" t="s">
        <v>3492</v>
      </c>
      <c r="AE77" s="1"/>
      <c r="AF77" s="1"/>
      <c r="AG77" s="1"/>
      <c r="AH77" s="1" t="s">
        <v>66</v>
      </c>
      <c r="AI77" s="1"/>
      <c r="AJ77" s="552" t="s">
        <v>4265</v>
      </c>
      <c r="AK77" s="286"/>
      <c r="AL77" s="1"/>
    </row>
    <row r="78" spans="1:38" s="97" customFormat="1" ht="14">
      <c r="A78" s="64">
        <v>45</v>
      </c>
      <c r="B78" s="29" t="s">
        <v>282</v>
      </c>
      <c r="C78" s="1" t="s">
        <v>128</v>
      </c>
      <c r="D78" s="1" t="s">
        <v>321</v>
      </c>
      <c r="E78" s="1" t="s">
        <v>173</v>
      </c>
      <c r="F78" s="1" t="s">
        <v>4879</v>
      </c>
      <c r="G78" s="1" t="s">
        <v>4117</v>
      </c>
      <c r="H78" s="1" t="s">
        <v>1038</v>
      </c>
      <c r="I78" s="84" t="s">
        <v>1039</v>
      </c>
      <c r="J78" s="7">
        <v>1</v>
      </c>
      <c r="K78" s="7"/>
      <c r="L78" s="7">
        <v>1</v>
      </c>
      <c r="M78" s="7"/>
      <c r="N78" s="1"/>
      <c r="O78" s="1" t="s">
        <v>103</v>
      </c>
      <c r="P78" s="20">
        <v>44411</v>
      </c>
      <c r="Q78" s="4" t="str">
        <f t="shared" ca="1" si="8"/>
        <v>1 Tahun 0 Bulan2 Hari</v>
      </c>
      <c r="R78" s="1" t="s">
        <v>78</v>
      </c>
      <c r="S78" s="1" t="s">
        <v>146</v>
      </c>
      <c r="T78" s="1" t="s">
        <v>73</v>
      </c>
      <c r="U78" s="1" t="s">
        <v>68</v>
      </c>
      <c r="V78" s="1" t="s">
        <v>140</v>
      </c>
      <c r="W78" s="1" t="s">
        <v>71</v>
      </c>
      <c r="X78" s="2" t="s">
        <v>2523</v>
      </c>
      <c r="Y78" s="71">
        <v>27283</v>
      </c>
      <c r="Z78" s="4" t="s">
        <v>3766</v>
      </c>
      <c r="AA78" s="1"/>
      <c r="AB78" s="1"/>
      <c r="AC78" s="7" t="s">
        <v>1119</v>
      </c>
      <c r="AD78" s="1" t="s">
        <v>2928</v>
      </c>
      <c r="AE78" s="1"/>
      <c r="AF78" s="1" t="s">
        <v>146</v>
      </c>
      <c r="AG78" s="1" t="s">
        <v>146</v>
      </c>
      <c r="AH78" s="1" t="s">
        <v>68</v>
      </c>
      <c r="AI78" s="1">
        <v>19056349392</v>
      </c>
      <c r="AJ78" s="1"/>
      <c r="AK78" s="286"/>
      <c r="AL78" s="1">
        <v>831850894</v>
      </c>
    </row>
    <row r="79" spans="1:38" s="97" customFormat="1" ht="14">
      <c r="A79" s="64">
        <v>46</v>
      </c>
      <c r="B79" s="70" t="s">
        <v>282</v>
      </c>
      <c r="C79" s="1" t="s">
        <v>128</v>
      </c>
      <c r="D79" s="1" t="s">
        <v>321</v>
      </c>
      <c r="E79" s="1" t="s">
        <v>173</v>
      </c>
      <c r="F79" s="1" t="s">
        <v>4880</v>
      </c>
      <c r="G79" s="1" t="s">
        <v>1040</v>
      </c>
      <c r="H79" s="1" t="s">
        <v>1041</v>
      </c>
      <c r="I79" s="84" t="s">
        <v>1042</v>
      </c>
      <c r="J79" s="7">
        <v>1</v>
      </c>
      <c r="K79" s="7"/>
      <c r="L79" s="7">
        <v>1</v>
      </c>
      <c r="M79" s="7"/>
      <c r="N79" s="1"/>
      <c r="O79" s="1" t="s">
        <v>103</v>
      </c>
      <c r="P79" s="20">
        <v>44451</v>
      </c>
      <c r="Q79" s="4" t="str">
        <f t="shared" ca="1" si="8"/>
        <v>0 Tahun 10 Bulan24 Hari</v>
      </c>
      <c r="R79" s="1" t="s">
        <v>54</v>
      </c>
      <c r="S79" s="1" t="s">
        <v>62</v>
      </c>
      <c r="T79" s="1" t="s">
        <v>73</v>
      </c>
      <c r="U79" s="1" t="s">
        <v>68</v>
      </c>
      <c r="V79" s="1" t="s">
        <v>140</v>
      </c>
      <c r="W79" s="1" t="s">
        <v>76</v>
      </c>
      <c r="X79" s="2" t="s">
        <v>2525</v>
      </c>
      <c r="Y79" s="71">
        <v>34809</v>
      </c>
      <c r="Z79" s="4" t="str">
        <f ca="1">DATEDIF(Y79,NOW(),"Y")&amp;" Tahun "&amp;DATEDIF(Y79,NOW(),"YM")&amp;" Bulan"</f>
        <v>27 Tahun 3 Bulan</v>
      </c>
      <c r="AA79" s="1"/>
      <c r="AB79" s="1"/>
      <c r="AC79" s="7" t="s">
        <v>1119</v>
      </c>
      <c r="AD79" s="1" t="s">
        <v>2929</v>
      </c>
      <c r="AE79" s="1"/>
      <c r="AF79" s="1" t="s">
        <v>57</v>
      </c>
      <c r="AG79" s="1" t="s">
        <v>146</v>
      </c>
      <c r="AH79" s="1" t="s">
        <v>146</v>
      </c>
      <c r="AI79" s="1">
        <v>19063872667</v>
      </c>
      <c r="AJ79" s="1"/>
      <c r="AK79" s="286"/>
      <c r="AL79" s="1">
        <v>838359321</v>
      </c>
    </row>
    <row r="80" spans="1:38" s="97" customFormat="1" ht="14">
      <c r="A80" s="64">
        <v>47</v>
      </c>
      <c r="B80" s="70" t="s">
        <v>282</v>
      </c>
      <c r="C80" s="1" t="s">
        <v>128</v>
      </c>
      <c r="D80" s="1" t="s">
        <v>321</v>
      </c>
      <c r="E80" s="1" t="s">
        <v>173</v>
      </c>
      <c r="F80" s="1" t="s">
        <v>1043</v>
      </c>
      <c r="G80" s="1" t="s">
        <v>1044</v>
      </c>
      <c r="H80" s="1" t="s">
        <v>1045</v>
      </c>
      <c r="I80" s="543" t="s">
        <v>1046</v>
      </c>
      <c r="J80" s="7">
        <v>1</v>
      </c>
      <c r="K80" s="7"/>
      <c r="L80" s="7">
        <v>1</v>
      </c>
      <c r="M80" s="7"/>
      <c r="N80" s="1"/>
      <c r="O80" s="1" t="s">
        <v>103</v>
      </c>
      <c r="P80" s="20">
        <v>44451</v>
      </c>
      <c r="Q80" s="4" t="str">
        <f t="shared" ca="1" si="8"/>
        <v>0 Tahun 10 Bulan24 Hari</v>
      </c>
      <c r="R80" s="1" t="s">
        <v>78</v>
      </c>
      <c r="S80" s="1" t="s">
        <v>146</v>
      </c>
      <c r="T80" s="1" t="s">
        <v>73</v>
      </c>
      <c r="U80" s="1" t="s">
        <v>68</v>
      </c>
      <c r="V80" s="1" t="s">
        <v>212</v>
      </c>
      <c r="W80" s="1" t="s">
        <v>88</v>
      </c>
      <c r="X80" s="2" t="s">
        <v>2526</v>
      </c>
      <c r="Y80" s="71">
        <v>34626</v>
      </c>
      <c r="Z80" s="4" t="str">
        <f ca="1">DATEDIF(Y80,NOW(),"Y")&amp;" Tahun "&amp;DATEDIF(Y80,NOW(),"YM")&amp;" Bulan"</f>
        <v>27 Tahun 9 Bulan</v>
      </c>
      <c r="AA80" s="1"/>
      <c r="AB80" s="1"/>
      <c r="AC80" s="7" t="s">
        <v>1119</v>
      </c>
      <c r="AD80" s="1" t="s">
        <v>2930</v>
      </c>
      <c r="AE80" s="1"/>
      <c r="AF80" s="1" t="s">
        <v>146</v>
      </c>
      <c r="AG80" s="1" t="s">
        <v>146</v>
      </c>
      <c r="AH80" s="1" t="s">
        <v>68</v>
      </c>
      <c r="AI80" s="1">
        <v>19063872642</v>
      </c>
      <c r="AJ80" s="1"/>
      <c r="AK80" s="286">
        <v>935972943956000</v>
      </c>
      <c r="AL80" s="1">
        <v>847797422</v>
      </c>
    </row>
    <row r="81" spans="1:38" s="97" customFormat="1" ht="14">
      <c r="A81" s="64">
        <v>49</v>
      </c>
      <c r="B81" s="70" t="s">
        <v>282</v>
      </c>
      <c r="C81" s="1" t="s">
        <v>128</v>
      </c>
      <c r="D81" s="1" t="s">
        <v>321</v>
      </c>
      <c r="E81" s="1" t="s">
        <v>173</v>
      </c>
      <c r="F81" s="1"/>
      <c r="G81" s="1" t="s">
        <v>5202</v>
      </c>
      <c r="H81" s="5" t="s">
        <v>4700</v>
      </c>
      <c r="I81" s="84" t="s">
        <v>4701</v>
      </c>
      <c r="J81" s="7">
        <v>1</v>
      </c>
      <c r="K81" s="7"/>
      <c r="L81" s="7"/>
      <c r="M81" s="7">
        <v>1</v>
      </c>
      <c r="N81" s="1"/>
      <c r="O81" s="1" t="s">
        <v>105</v>
      </c>
      <c r="P81" s="20">
        <v>44480</v>
      </c>
      <c r="Q81" s="4" t="str">
        <f t="shared" ca="1" si="8"/>
        <v>0 Tahun 9 Bulan25 Hari</v>
      </c>
      <c r="R81" s="1" t="s">
        <v>81</v>
      </c>
      <c r="S81" s="1"/>
      <c r="T81" s="1" t="s">
        <v>73</v>
      </c>
      <c r="U81" s="1" t="s">
        <v>68</v>
      </c>
      <c r="V81" s="1" t="s">
        <v>140</v>
      </c>
      <c r="W81" s="1" t="s">
        <v>76</v>
      </c>
      <c r="X81" s="2" t="s">
        <v>2516</v>
      </c>
      <c r="Y81" s="71">
        <v>33156</v>
      </c>
      <c r="Z81" s="4" t="str">
        <f ca="1">DATEDIF(Y81,NOW(),"Y")&amp;" Tahun "&amp;DATEDIF(Y81,NOW(),"YM")&amp;" Bulan"</f>
        <v>31 Tahun 9 Bulan</v>
      </c>
      <c r="AA81" s="1"/>
      <c r="AB81" s="1"/>
      <c r="AC81" s="7" t="s">
        <v>1119</v>
      </c>
      <c r="AD81" s="1" t="s">
        <v>4702</v>
      </c>
      <c r="AE81" s="1"/>
      <c r="AF81" s="1" t="s">
        <v>57</v>
      </c>
      <c r="AG81" s="1" t="s">
        <v>74</v>
      </c>
      <c r="AH81" s="1"/>
      <c r="AI81" s="1"/>
      <c r="AJ81" s="1"/>
      <c r="AK81" s="286"/>
      <c r="AL81" s="1"/>
    </row>
    <row r="82" spans="1:38" s="38" customFormat="1" ht="14">
      <c r="A82" s="64">
        <v>50</v>
      </c>
      <c r="B82" s="70" t="s">
        <v>282</v>
      </c>
      <c r="C82" s="1" t="s">
        <v>128</v>
      </c>
      <c r="D82" s="1" t="s">
        <v>321</v>
      </c>
      <c r="E82" s="1" t="s">
        <v>173</v>
      </c>
      <c r="F82" s="1"/>
      <c r="G82" s="1" t="s">
        <v>5203</v>
      </c>
      <c r="H82" s="5" t="s">
        <v>4703</v>
      </c>
      <c r="I82" s="84" t="s">
        <v>4704</v>
      </c>
      <c r="J82" s="7">
        <v>1</v>
      </c>
      <c r="K82" s="7"/>
      <c r="L82" s="7"/>
      <c r="M82" s="7">
        <v>1</v>
      </c>
      <c r="N82" s="1"/>
      <c r="O82" s="1" t="s">
        <v>105</v>
      </c>
      <c r="P82" s="20">
        <v>44480</v>
      </c>
      <c r="Q82" s="4" t="str">
        <f t="shared" ca="1" si="8"/>
        <v>0 Tahun 9 Bulan25 Hari</v>
      </c>
      <c r="R82" s="1" t="s">
        <v>81</v>
      </c>
      <c r="S82" s="1"/>
      <c r="T82" s="1" t="s">
        <v>73</v>
      </c>
      <c r="U82" s="1" t="s">
        <v>68</v>
      </c>
      <c r="V82" s="1" t="s">
        <v>4705</v>
      </c>
      <c r="W82" s="1" t="s">
        <v>76</v>
      </c>
      <c r="X82" s="2" t="s">
        <v>2517</v>
      </c>
      <c r="Y82" s="71">
        <v>36565</v>
      </c>
      <c r="Z82" s="4" t="str">
        <f ca="1">DATEDIF(Y82,NOW(),"Y")&amp;" Tahun "&amp;DATEDIF(Y82,NOW(),"YM")&amp;" Bulan"</f>
        <v>22 Tahun 5 Bulan</v>
      </c>
      <c r="AA82" s="1"/>
      <c r="AB82" s="1"/>
      <c r="AC82" s="7" t="s">
        <v>1119</v>
      </c>
      <c r="AD82" s="1" t="s">
        <v>4706</v>
      </c>
      <c r="AE82" s="1"/>
      <c r="AF82" s="1" t="s">
        <v>57</v>
      </c>
      <c r="AG82" s="1" t="s">
        <v>74</v>
      </c>
      <c r="AH82" s="1"/>
      <c r="AI82" s="1"/>
      <c r="AJ82" s="1"/>
      <c r="AK82" s="286"/>
      <c r="AL82" s="1"/>
    </row>
    <row r="83" spans="1:38" s="38" customFormat="1" ht="14.5">
      <c r="A83" s="64">
        <v>51</v>
      </c>
      <c r="B83" s="70" t="s">
        <v>282</v>
      </c>
      <c r="C83" s="1" t="s">
        <v>128</v>
      </c>
      <c r="D83" s="1" t="s">
        <v>321</v>
      </c>
      <c r="E83" s="1" t="s">
        <v>173</v>
      </c>
      <c r="F83" s="1"/>
      <c r="G83" s="692" t="s">
        <v>7060</v>
      </c>
      <c r="H83" s="1" t="s">
        <v>1047</v>
      </c>
      <c r="I83" s="84" t="s">
        <v>1048</v>
      </c>
      <c r="J83" s="7">
        <v>1</v>
      </c>
      <c r="K83" s="7"/>
      <c r="L83" s="7">
        <v>1</v>
      </c>
      <c r="M83" s="7"/>
      <c r="N83" s="1"/>
      <c r="O83" s="1" t="s">
        <v>103</v>
      </c>
      <c r="P83" s="20">
        <v>44507</v>
      </c>
      <c r="Q83" s="4" t="str">
        <f t="shared" ca="1" si="8"/>
        <v>0 Tahun 8 Bulan29 Hari</v>
      </c>
      <c r="R83" s="1" t="s">
        <v>58</v>
      </c>
      <c r="S83" s="1"/>
      <c r="T83" s="1" t="s">
        <v>49</v>
      </c>
      <c r="U83" s="1" t="s">
        <v>66</v>
      </c>
      <c r="V83" s="1" t="s">
        <v>182</v>
      </c>
      <c r="W83" s="1" t="s">
        <v>56</v>
      </c>
      <c r="X83" s="2" t="s">
        <v>2527</v>
      </c>
      <c r="Y83" s="71">
        <v>32459</v>
      </c>
      <c r="Z83" s="4" t="s">
        <v>4690</v>
      </c>
      <c r="AA83" s="1"/>
      <c r="AB83" s="1"/>
      <c r="AC83" s="7" t="s">
        <v>1119</v>
      </c>
      <c r="AD83" s="1" t="s">
        <v>2931</v>
      </c>
      <c r="AE83" s="1"/>
      <c r="AF83" s="1"/>
      <c r="AG83" s="1"/>
      <c r="AH83" s="1" t="s">
        <v>66</v>
      </c>
      <c r="AI83" s="1">
        <v>19082554700</v>
      </c>
      <c r="AJ83" s="1"/>
      <c r="AK83" s="286"/>
      <c r="AL83" s="1"/>
    </row>
    <row r="84" spans="1:38" s="38" customFormat="1" ht="14">
      <c r="A84" s="64">
        <v>52</v>
      </c>
      <c r="B84" s="7" t="s">
        <v>282</v>
      </c>
      <c r="C84" s="1" t="s">
        <v>128</v>
      </c>
      <c r="D84" s="1" t="s">
        <v>321</v>
      </c>
      <c r="E84" s="1" t="s">
        <v>173</v>
      </c>
      <c r="F84" s="29"/>
      <c r="G84" s="1" t="s">
        <v>5185</v>
      </c>
      <c r="H84" s="587" t="s">
        <v>5101</v>
      </c>
      <c r="I84" s="84" t="s">
        <v>5102</v>
      </c>
      <c r="J84" s="40">
        <v>1</v>
      </c>
      <c r="K84" s="7"/>
      <c r="L84" s="7">
        <v>1</v>
      </c>
      <c r="M84" s="7"/>
      <c r="N84" s="1"/>
      <c r="O84" s="1" t="s">
        <v>103</v>
      </c>
      <c r="P84" s="303">
        <v>44536</v>
      </c>
      <c r="Q84" s="189" t="str">
        <f t="shared" ca="1" si="8"/>
        <v>0 Tahun 7 Bulan30 Hari</v>
      </c>
      <c r="R84" s="1" t="s">
        <v>58</v>
      </c>
      <c r="S84" s="1" t="s">
        <v>70</v>
      </c>
      <c r="T84" s="1" t="s">
        <v>73</v>
      </c>
      <c r="U84" s="1" t="s">
        <v>64</v>
      </c>
      <c r="V84" s="1" t="s">
        <v>82</v>
      </c>
      <c r="W84" s="1" t="s">
        <v>51</v>
      </c>
      <c r="X84" s="2" t="s">
        <v>57</v>
      </c>
      <c r="Y84" s="71">
        <v>33820</v>
      </c>
      <c r="Z84" s="189" t="str">
        <f ca="1">DATEDIF(Y84,NOW(),"Y")&amp;" Tahun "&amp;DATEDIF(Y84,NOW(),"YM")&amp;" Bulan"</f>
        <v>30 Tahun 0 Bulan</v>
      </c>
      <c r="AA84" s="1"/>
      <c r="AB84" s="1"/>
      <c r="AC84" s="1" t="s">
        <v>1119</v>
      </c>
      <c r="AD84" s="1" t="s">
        <v>5103</v>
      </c>
      <c r="AE84" s="1"/>
      <c r="AF84" s="1" t="s">
        <v>57</v>
      </c>
      <c r="AG84" s="1" t="s">
        <v>74</v>
      </c>
      <c r="AH84" s="1"/>
      <c r="AI84" s="1"/>
      <c r="AJ84" s="1"/>
      <c r="AK84" s="286"/>
      <c r="AL84" s="1"/>
    </row>
    <row r="85" spans="1:38" s="97" customFormat="1" ht="14">
      <c r="A85" s="64">
        <v>53</v>
      </c>
      <c r="B85" s="7" t="s">
        <v>282</v>
      </c>
      <c r="C85" s="1" t="s">
        <v>128</v>
      </c>
      <c r="D85" s="7" t="s">
        <v>321</v>
      </c>
      <c r="E85" s="1" t="s">
        <v>173</v>
      </c>
      <c r="F85" s="1"/>
      <c r="G85" s="1"/>
      <c r="H85" s="76" t="s">
        <v>6168</v>
      </c>
      <c r="I85" s="84" t="s">
        <v>6169</v>
      </c>
      <c r="J85" s="7">
        <v>1</v>
      </c>
      <c r="K85" s="7"/>
      <c r="L85" s="7">
        <v>1</v>
      </c>
      <c r="M85" s="7"/>
      <c r="N85" s="21"/>
      <c r="O85" s="19" t="s">
        <v>103</v>
      </c>
      <c r="P85" s="20">
        <v>44571</v>
      </c>
      <c r="Q85" s="4"/>
      <c r="R85" s="5" t="s">
        <v>81</v>
      </c>
      <c r="S85" s="1"/>
      <c r="T85" s="1" t="s">
        <v>73</v>
      </c>
      <c r="U85" s="1" t="s">
        <v>68</v>
      </c>
      <c r="V85" s="1" t="s">
        <v>140</v>
      </c>
      <c r="W85" s="1" t="s">
        <v>71</v>
      </c>
      <c r="X85" s="275" t="s">
        <v>212</v>
      </c>
      <c r="Y85" s="71">
        <v>27416</v>
      </c>
      <c r="Z85" s="309"/>
      <c r="AA85" s="5"/>
      <c r="AB85" s="1"/>
      <c r="AC85" s="1" t="s">
        <v>6084</v>
      </c>
      <c r="AD85" s="1" t="s">
        <v>3825</v>
      </c>
      <c r="AE85" s="1"/>
      <c r="AF85" s="1"/>
      <c r="AG85" s="1" t="s">
        <v>74</v>
      </c>
      <c r="AH85" s="1"/>
      <c r="AI85" s="1"/>
      <c r="AJ85" s="1"/>
      <c r="AK85" s="286"/>
      <c r="AL85" s="1"/>
    </row>
    <row r="86" spans="1:38" s="97" customFormat="1" ht="14">
      <c r="A86" s="64">
        <v>54</v>
      </c>
      <c r="B86" s="7" t="s">
        <v>282</v>
      </c>
      <c r="C86" s="1" t="s">
        <v>128</v>
      </c>
      <c r="D86" s="7" t="s">
        <v>321</v>
      </c>
      <c r="E86" s="1" t="s">
        <v>173</v>
      </c>
      <c r="F86" s="1"/>
      <c r="G86" s="1"/>
      <c r="H86" s="76" t="s">
        <v>6170</v>
      </c>
      <c r="I86" s="84" t="s">
        <v>6171</v>
      </c>
      <c r="J86" s="7">
        <v>1</v>
      </c>
      <c r="K86" s="7"/>
      <c r="L86" s="7">
        <v>1</v>
      </c>
      <c r="M86" s="7"/>
      <c r="N86" s="21"/>
      <c r="O86" s="19" t="s">
        <v>103</v>
      </c>
      <c r="P86" s="20">
        <v>44571</v>
      </c>
      <c r="Q86" s="4"/>
      <c r="R86" s="5" t="s">
        <v>78</v>
      </c>
      <c r="S86" s="1"/>
      <c r="T86" s="1" t="s">
        <v>63</v>
      </c>
      <c r="U86" s="1" t="s">
        <v>68</v>
      </c>
      <c r="V86" s="1" t="s">
        <v>212</v>
      </c>
      <c r="W86" s="1" t="s">
        <v>76</v>
      </c>
      <c r="X86" s="275" t="s">
        <v>6172</v>
      </c>
      <c r="Y86" s="71">
        <v>32886</v>
      </c>
      <c r="Z86" s="309"/>
      <c r="AA86" s="5"/>
      <c r="AB86" s="1"/>
      <c r="AC86" s="1" t="s">
        <v>6084</v>
      </c>
      <c r="AD86" s="1" t="s">
        <v>6173</v>
      </c>
      <c r="AE86" s="1"/>
      <c r="AF86" s="1"/>
      <c r="AG86" s="1"/>
      <c r="AH86" s="1" t="s">
        <v>68</v>
      </c>
      <c r="AI86" s="1"/>
      <c r="AJ86" s="1"/>
      <c r="AK86" s="286"/>
      <c r="AL86" s="1"/>
    </row>
    <row r="87" spans="1:38" s="97" customFormat="1" ht="14">
      <c r="A87" s="64">
        <v>55</v>
      </c>
      <c r="B87" s="7" t="s">
        <v>282</v>
      </c>
      <c r="C87" s="1" t="s">
        <v>128</v>
      </c>
      <c r="D87" s="7" t="s">
        <v>321</v>
      </c>
      <c r="E87" s="1" t="s">
        <v>173</v>
      </c>
      <c r="F87" s="1"/>
      <c r="G87" s="1"/>
      <c r="H87" s="76" t="s">
        <v>6174</v>
      </c>
      <c r="I87" s="84" t="s">
        <v>6175</v>
      </c>
      <c r="J87" s="7">
        <v>1</v>
      </c>
      <c r="K87" s="7"/>
      <c r="L87" s="7">
        <v>1</v>
      </c>
      <c r="M87" s="7"/>
      <c r="N87" s="21"/>
      <c r="O87" s="19" t="s">
        <v>103</v>
      </c>
      <c r="P87" s="20">
        <v>44571</v>
      </c>
      <c r="Q87" s="4"/>
      <c r="R87" s="5" t="s">
        <v>78</v>
      </c>
      <c r="S87" s="1"/>
      <c r="T87" s="1" t="s">
        <v>49</v>
      </c>
      <c r="U87" s="1" t="s">
        <v>50</v>
      </c>
      <c r="V87" s="1" t="s">
        <v>111</v>
      </c>
      <c r="W87" s="1" t="s">
        <v>51</v>
      </c>
      <c r="X87" s="275" t="s">
        <v>174</v>
      </c>
      <c r="Y87" s="71">
        <v>28194</v>
      </c>
      <c r="Z87" s="309"/>
      <c r="AA87" s="5"/>
      <c r="AB87" s="1"/>
      <c r="AC87" s="1" t="s">
        <v>6084</v>
      </c>
      <c r="AD87" s="1" t="s">
        <v>5435</v>
      </c>
      <c r="AE87" s="1"/>
      <c r="AF87" s="1"/>
      <c r="AG87" s="1" t="s">
        <v>74</v>
      </c>
      <c r="AH87" s="1"/>
      <c r="AI87" s="1"/>
      <c r="AJ87" s="1"/>
      <c r="AK87" s="286"/>
      <c r="AL87" s="1"/>
    </row>
    <row r="88" spans="1:38" s="97" customFormat="1" ht="14">
      <c r="A88" s="64">
        <v>56</v>
      </c>
      <c r="B88" s="7" t="s">
        <v>282</v>
      </c>
      <c r="C88" s="1" t="s">
        <v>128</v>
      </c>
      <c r="D88" s="7" t="s">
        <v>321</v>
      </c>
      <c r="E88" s="1" t="s">
        <v>173</v>
      </c>
      <c r="F88" s="1"/>
      <c r="G88" s="1"/>
      <c r="H88" s="76" t="s">
        <v>6176</v>
      </c>
      <c r="I88" s="84" t="s">
        <v>6177</v>
      </c>
      <c r="J88" s="7">
        <v>1</v>
      </c>
      <c r="K88" s="7"/>
      <c r="L88" s="7">
        <v>1</v>
      </c>
      <c r="M88" s="7"/>
      <c r="N88" s="21"/>
      <c r="O88" s="19" t="s">
        <v>103</v>
      </c>
      <c r="P88" s="20">
        <v>44571</v>
      </c>
      <c r="Q88" s="4"/>
      <c r="R88" s="5" t="s">
        <v>52</v>
      </c>
      <c r="S88" s="1"/>
      <c r="T88" s="1" t="s">
        <v>49</v>
      </c>
      <c r="U88" s="1" t="s">
        <v>126</v>
      </c>
      <c r="V88" s="1" t="s">
        <v>50</v>
      </c>
      <c r="W88" s="1" t="s">
        <v>71</v>
      </c>
      <c r="X88" s="275" t="s">
        <v>5390</v>
      </c>
      <c r="Y88" s="71">
        <v>29232</v>
      </c>
      <c r="Z88" s="309"/>
      <c r="AA88" s="5"/>
      <c r="AB88" s="1"/>
      <c r="AC88" s="1" t="s">
        <v>6084</v>
      </c>
      <c r="AD88" s="1" t="s">
        <v>6178</v>
      </c>
      <c r="AE88" s="1"/>
      <c r="AF88" s="1"/>
      <c r="AG88" s="1"/>
      <c r="AH88" s="1" t="s">
        <v>126</v>
      </c>
      <c r="AI88" s="1"/>
      <c r="AJ88" s="1"/>
      <c r="AK88" s="286"/>
      <c r="AL88" s="1"/>
    </row>
    <row r="89" spans="1:38" s="97" customFormat="1" ht="14">
      <c r="A89" s="64">
        <v>57</v>
      </c>
      <c r="B89" s="7" t="s">
        <v>282</v>
      </c>
      <c r="C89" s="1" t="s">
        <v>128</v>
      </c>
      <c r="D89" s="7" t="s">
        <v>321</v>
      </c>
      <c r="E89" s="1" t="s">
        <v>173</v>
      </c>
      <c r="F89" s="1"/>
      <c r="G89" s="1"/>
      <c r="H89" s="76" t="s">
        <v>6179</v>
      </c>
      <c r="I89" s="84" t="s">
        <v>6180</v>
      </c>
      <c r="J89" s="7">
        <v>1</v>
      </c>
      <c r="K89" s="7"/>
      <c r="L89" s="7">
        <v>1</v>
      </c>
      <c r="M89" s="7"/>
      <c r="N89" s="21"/>
      <c r="O89" s="19" t="s">
        <v>103</v>
      </c>
      <c r="P89" s="20">
        <v>44571</v>
      </c>
      <c r="Q89" s="4"/>
      <c r="R89" s="5" t="s">
        <v>81</v>
      </c>
      <c r="S89" s="1"/>
      <c r="T89" s="1" t="s">
        <v>73</v>
      </c>
      <c r="U89" s="1" t="s">
        <v>68</v>
      </c>
      <c r="V89" s="1" t="s">
        <v>84</v>
      </c>
      <c r="W89" s="1" t="s">
        <v>76</v>
      </c>
      <c r="X89" s="275" t="s">
        <v>6181</v>
      </c>
      <c r="Y89" s="71">
        <v>35919</v>
      </c>
      <c r="Z89" s="309"/>
      <c r="AA89" s="5"/>
      <c r="AB89" s="1"/>
      <c r="AC89" s="1" t="s">
        <v>6084</v>
      </c>
      <c r="AD89" s="1" t="s">
        <v>6182</v>
      </c>
      <c r="AE89" s="1"/>
      <c r="AF89" s="1"/>
      <c r="AG89" s="1" t="s">
        <v>74</v>
      </c>
      <c r="AH89" s="1"/>
      <c r="AI89" s="1"/>
      <c r="AJ89" s="1"/>
      <c r="AK89" s="286"/>
      <c r="AL89" s="1"/>
    </row>
    <row r="90" spans="1:38" s="97" customFormat="1" ht="14">
      <c r="A90" s="64">
        <v>58</v>
      </c>
      <c r="B90" s="7" t="s">
        <v>282</v>
      </c>
      <c r="C90" s="1" t="s">
        <v>128</v>
      </c>
      <c r="D90" s="7" t="s">
        <v>321</v>
      </c>
      <c r="E90" s="1" t="s">
        <v>173</v>
      </c>
      <c r="F90" s="1"/>
      <c r="G90" s="1"/>
      <c r="H90" s="76" t="s">
        <v>6183</v>
      </c>
      <c r="I90" s="84" t="s">
        <v>6184</v>
      </c>
      <c r="J90" s="7">
        <v>1</v>
      </c>
      <c r="K90" s="7"/>
      <c r="L90" s="7">
        <v>1</v>
      </c>
      <c r="M90" s="7"/>
      <c r="N90" s="21"/>
      <c r="O90" s="19" t="s">
        <v>103</v>
      </c>
      <c r="P90" s="20">
        <v>44571</v>
      </c>
      <c r="Q90" s="4"/>
      <c r="R90" s="5" t="s">
        <v>78</v>
      </c>
      <c r="S90" s="1"/>
      <c r="T90" s="1" t="s">
        <v>73</v>
      </c>
      <c r="U90" s="1" t="s">
        <v>68</v>
      </c>
      <c r="V90" s="1" t="s">
        <v>6185</v>
      </c>
      <c r="W90" s="1" t="s">
        <v>56</v>
      </c>
      <c r="X90" s="275" t="s">
        <v>6172</v>
      </c>
      <c r="Y90" s="71">
        <v>33857</v>
      </c>
      <c r="Z90" s="309"/>
      <c r="AA90" s="5"/>
      <c r="AB90" s="1"/>
      <c r="AC90" s="1" t="s">
        <v>6084</v>
      </c>
      <c r="AD90" s="1" t="s">
        <v>6186</v>
      </c>
      <c r="AE90" s="1"/>
      <c r="AF90" s="1"/>
      <c r="AG90" s="1"/>
      <c r="AH90" s="1" t="s">
        <v>68</v>
      </c>
      <c r="AI90" s="1"/>
      <c r="AJ90" s="1"/>
      <c r="AK90" s="286"/>
      <c r="AL90" s="1"/>
    </row>
    <row r="91" spans="1:38" s="97" customFormat="1" ht="14">
      <c r="A91" s="64">
        <v>59</v>
      </c>
      <c r="B91" s="7" t="s">
        <v>282</v>
      </c>
      <c r="C91" s="1" t="s">
        <v>128</v>
      </c>
      <c r="D91" s="7" t="s">
        <v>321</v>
      </c>
      <c r="E91" s="1" t="s">
        <v>173</v>
      </c>
      <c r="F91" s="1"/>
      <c r="G91" s="1"/>
      <c r="H91" s="277" t="s">
        <v>6622</v>
      </c>
      <c r="I91" s="43" t="s">
        <v>1054</v>
      </c>
      <c r="J91" s="40">
        <v>1</v>
      </c>
      <c r="K91" s="40"/>
      <c r="L91" s="758">
        <v>1</v>
      </c>
      <c r="M91" s="40"/>
      <c r="N91" s="72"/>
      <c r="O91" s="1" t="s">
        <v>103</v>
      </c>
      <c r="P91" s="37">
        <v>44624</v>
      </c>
      <c r="Q91" s="58"/>
      <c r="R91" s="278" t="s">
        <v>78</v>
      </c>
      <c r="S91" s="203"/>
      <c r="T91" s="203" t="s">
        <v>49</v>
      </c>
      <c r="U91" s="201" t="s">
        <v>66</v>
      </c>
      <c r="V91" s="201" t="s">
        <v>67</v>
      </c>
      <c r="W91" s="203" t="s">
        <v>51</v>
      </c>
      <c r="X91" s="545" t="s">
        <v>6623</v>
      </c>
      <c r="Y91" s="202">
        <v>29535</v>
      </c>
      <c r="Z91" s="546"/>
      <c r="AA91" s="278"/>
      <c r="AB91" s="203"/>
      <c r="AC91" s="203" t="s">
        <v>1119</v>
      </c>
      <c r="AD91" s="203" t="s">
        <v>6624</v>
      </c>
      <c r="AE91" s="203"/>
      <c r="AF91" s="203"/>
      <c r="AG91" s="203"/>
      <c r="AH91" s="203" t="s">
        <v>2913</v>
      </c>
      <c r="AI91" s="203"/>
      <c r="AJ91" s="547"/>
      <c r="AK91" s="203"/>
      <c r="AL91" s="438"/>
    </row>
    <row r="92" spans="1:38" s="97" customFormat="1" ht="14">
      <c r="A92" s="64">
        <v>60</v>
      </c>
      <c r="B92" s="7" t="s">
        <v>282</v>
      </c>
      <c r="C92" s="1" t="s">
        <v>128</v>
      </c>
      <c r="D92" s="7" t="s">
        <v>321</v>
      </c>
      <c r="E92" s="1" t="s">
        <v>173</v>
      </c>
      <c r="F92" s="1"/>
      <c r="G92" s="1"/>
      <c r="H92" s="55" t="s">
        <v>6625</v>
      </c>
      <c r="I92" s="84" t="s">
        <v>6626</v>
      </c>
      <c r="J92" s="7">
        <v>1</v>
      </c>
      <c r="K92" s="7"/>
      <c r="L92" s="758">
        <v>1</v>
      </c>
      <c r="M92" s="7"/>
      <c r="N92" s="72"/>
      <c r="O92" s="1" t="s">
        <v>103</v>
      </c>
      <c r="P92" s="37">
        <v>44624</v>
      </c>
      <c r="Q92" s="34"/>
      <c r="R92" s="27" t="s">
        <v>58</v>
      </c>
      <c r="S92" s="21" t="s">
        <v>248</v>
      </c>
      <c r="T92" s="21" t="s">
        <v>49</v>
      </c>
      <c r="U92" s="31" t="s">
        <v>50</v>
      </c>
      <c r="V92" s="31" t="s">
        <v>50</v>
      </c>
      <c r="W92" s="21" t="s">
        <v>76</v>
      </c>
      <c r="X92" s="263" t="s">
        <v>169</v>
      </c>
      <c r="Y92" s="61">
        <v>37849</v>
      </c>
      <c r="Z92" s="248"/>
      <c r="AA92" s="27"/>
      <c r="AB92" s="21"/>
      <c r="AC92" s="203" t="s">
        <v>1119</v>
      </c>
      <c r="AD92" s="21" t="s">
        <v>6627</v>
      </c>
      <c r="AE92" s="21"/>
      <c r="AF92" s="21"/>
      <c r="AG92" s="21"/>
      <c r="AH92" s="21" t="s">
        <v>6628</v>
      </c>
      <c r="AI92" s="21"/>
      <c r="AJ92" s="25"/>
      <c r="AK92" s="21"/>
      <c r="AL92" s="438"/>
    </row>
    <row r="93" spans="1:38" s="97" customFormat="1" ht="14">
      <c r="A93" s="64">
        <v>61</v>
      </c>
      <c r="B93" s="7" t="s">
        <v>282</v>
      </c>
      <c r="C93" s="1" t="s">
        <v>128</v>
      </c>
      <c r="D93" s="7" t="s">
        <v>321</v>
      </c>
      <c r="E93" s="1" t="s">
        <v>173</v>
      </c>
      <c r="F93" s="1"/>
      <c r="G93" s="1"/>
      <c r="H93" s="55" t="s">
        <v>6629</v>
      </c>
      <c r="I93" s="84" t="s">
        <v>6630</v>
      </c>
      <c r="J93" s="7">
        <v>1</v>
      </c>
      <c r="K93" s="7"/>
      <c r="L93" s="758">
        <v>1</v>
      </c>
      <c r="M93" s="7"/>
      <c r="N93" s="72"/>
      <c r="O93" s="1" t="s">
        <v>103</v>
      </c>
      <c r="P93" s="37">
        <v>44624</v>
      </c>
      <c r="Q93" s="34"/>
      <c r="R93" s="27" t="s">
        <v>81</v>
      </c>
      <c r="S93" s="21"/>
      <c r="T93" s="21" t="s">
        <v>49</v>
      </c>
      <c r="U93" s="31" t="s">
        <v>50</v>
      </c>
      <c r="V93" s="31" t="s">
        <v>50</v>
      </c>
      <c r="W93" s="21" t="s">
        <v>76</v>
      </c>
      <c r="X93" s="263" t="s">
        <v>169</v>
      </c>
      <c r="Y93" s="61">
        <v>37479</v>
      </c>
      <c r="Z93" s="248"/>
      <c r="AA93" s="27"/>
      <c r="AB93" s="21"/>
      <c r="AC93" s="203" t="s">
        <v>1119</v>
      </c>
      <c r="AD93" s="21" t="s">
        <v>6631</v>
      </c>
      <c r="AE93" s="21"/>
      <c r="AF93" s="21"/>
      <c r="AG93" s="21"/>
      <c r="AH93" s="21" t="s">
        <v>6628</v>
      </c>
      <c r="AI93" s="21"/>
      <c r="AJ93" s="25"/>
      <c r="AK93" s="21"/>
      <c r="AL93" s="438"/>
    </row>
    <row r="94" spans="1:38" s="97" customFormat="1" ht="14">
      <c r="A94" s="64">
        <v>62</v>
      </c>
      <c r="B94" s="7" t="s">
        <v>282</v>
      </c>
      <c r="C94" s="1" t="s">
        <v>128</v>
      </c>
      <c r="D94" s="7" t="s">
        <v>321</v>
      </c>
      <c r="E94" s="1" t="s">
        <v>173</v>
      </c>
      <c r="F94" s="1"/>
      <c r="G94" s="1"/>
      <c r="H94" s="55" t="s">
        <v>6632</v>
      </c>
      <c r="I94" s="84" t="s">
        <v>6633</v>
      </c>
      <c r="J94" s="7">
        <v>1</v>
      </c>
      <c r="K94" s="7"/>
      <c r="L94" s="758">
        <v>1</v>
      </c>
      <c r="M94" s="7"/>
      <c r="N94" s="72"/>
      <c r="O94" s="1" t="s">
        <v>103</v>
      </c>
      <c r="P94" s="37">
        <v>44624</v>
      </c>
      <c r="Q94" s="34"/>
      <c r="R94" s="27" t="s">
        <v>78</v>
      </c>
      <c r="S94" s="21"/>
      <c r="T94" s="21" t="s">
        <v>49</v>
      </c>
      <c r="U94" s="31" t="s">
        <v>66</v>
      </c>
      <c r="V94" s="31" t="s">
        <v>67</v>
      </c>
      <c r="W94" s="21" t="s">
        <v>56</v>
      </c>
      <c r="X94" s="263" t="s">
        <v>6634</v>
      </c>
      <c r="Y94" s="61">
        <v>31594</v>
      </c>
      <c r="Z94" s="248"/>
      <c r="AA94" s="27"/>
      <c r="AB94" s="21"/>
      <c r="AC94" s="203" t="s">
        <v>1119</v>
      </c>
      <c r="AD94" s="21" t="s">
        <v>6635</v>
      </c>
      <c r="AE94" s="21"/>
      <c r="AF94" s="21"/>
      <c r="AG94" s="21"/>
      <c r="AH94" s="21" t="s">
        <v>2913</v>
      </c>
      <c r="AI94" s="21"/>
      <c r="AJ94" s="25"/>
      <c r="AK94" s="21"/>
      <c r="AL94" s="438"/>
    </row>
    <row r="95" spans="1:38" s="97" customFormat="1" ht="14">
      <c r="A95" s="64">
        <v>64</v>
      </c>
      <c r="B95" s="29" t="s">
        <v>282</v>
      </c>
      <c r="C95" s="1" t="s">
        <v>128</v>
      </c>
      <c r="D95" s="1" t="s">
        <v>321</v>
      </c>
      <c r="E95" s="1" t="s">
        <v>173</v>
      </c>
      <c r="F95" s="1"/>
      <c r="G95" s="1"/>
      <c r="H95" s="27" t="s">
        <v>6671</v>
      </c>
      <c r="I95" s="697" t="s">
        <v>6672</v>
      </c>
      <c r="J95" s="7">
        <v>1</v>
      </c>
      <c r="K95" s="7"/>
      <c r="L95" s="758">
        <v>1</v>
      </c>
      <c r="M95" s="7"/>
      <c r="N95" s="21"/>
      <c r="O95" s="1" t="s">
        <v>103</v>
      </c>
      <c r="P95" s="37">
        <v>44630</v>
      </c>
      <c r="Q95" s="34"/>
      <c r="R95" s="21" t="s">
        <v>78</v>
      </c>
      <c r="S95" s="21"/>
      <c r="T95" s="21" t="s">
        <v>73</v>
      </c>
      <c r="U95" s="31" t="s">
        <v>68</v>
      </c>
      <c r="V95" s="31" t="s">
        <v>140</v>
      </c>
      <c r="W95" s="21" t="s">
        <v>88</v>
      </c>
      <c r="X95" s="31" t="s">
        <v>172</v>
      </c>
      <c r="Y95" s="61">
        <v>30910</v>
      </c>
      <c r="Z95" s="34"/>
      <c r="AA95" s="21"/>
      <c r="AB95" s="21"/>
      <c r="AC95" s="19" t="s">
        <v>1119</v>
      </c>
      <c r="AD95" s="21" t="s">
        <v>6673</v>
      </c>
      <c r="AE95" s="21"/>
      <c r="AF95" s="21"/>
      <c r="AG95" s="21"/>
      <c r="AH95" s="21" t="s">
        <v>68</v>
      </c>
      <c r="AI95" s="27"/>
      <c r="AJ95" s="21"/>
      <c r="AK95" s="192"/>
      <c r="AL95" s="21"/>
    </row>
    <row r="96" spans="1:38" s="97" customFormat="1" ht="14">
      <c r="A96" s="64">
        <v>65</v>
      </c>
      <c r="B96" s="29" t="s">
        <v>282</v>
      </c>
      <c r="C96" s="1" t="s">
        <v>128</v>
      </c>
      <c r="D96" s="1" t="s">
        <v>321</v>
      </c>
      <c r="E96" s="1" t="s">
        <v>173</v>
      </c>
      <c r="F96" s="438"/>
      <c r="G96" s="438"/>
      <c r="H96" s="55" t="s">
        <v>6947</v>
      </c>
      <c r="I96" s="2" t="s">
        <v>6948</v>
      </c>
      <c r="J96" s="1">
        <v>1</v>
      </c>
      <c r="K96" s="21"/>
      <c r="L96" s="21"/>
      <c r="M96" s="21"/>
      <c r="N96" s="179">
        <v>1</v>
      </c>
      <c r="O96" s="181"/>
      <c r="P96" s="181">
        <v>44686</v>
      </c>
      <c r="Q96" s="34"/>
      <c r="R96" s="27" t="s">
        <v>81</v>
      </c>
      <c r="S96" s="21"/>
      <c r="T96" s="21" t="s">
        <v>73</v>
      </c>
      <c r="U96" s="31" t="s">
        <v>68</v>
      </c>
      <c r="V96" s="31" t="s">
        <v>3685</v>
      </c>
      <c r="W96" s="21" t="s">
        <v>56</v>
      </c>
      <c r="X96" s="263" t="s">
        <v>6949</v>
      </c>
      <c r="Y96" s="61">
        <v>34995</v>
      </c>
      <c r="Z96" s="248"/>
      <c r="AA96" s="27"/>
      <c r="AB96" s="21"/>
      <c r="AC96" s="21" t="s">
        <v>1119</v>
      </c>
      <c r="AD96" s="21" t="s">
        <v>6950</v>
      </c>
      <c r="AE96" s="21"/>
      <c r="AF96" s="21"/>
      <c r="AG96" s="21"/>
      <c r="AH96" s="21" t="s">
        <v>68</v>
      </c>
      <c r="AI96" s="27"/>
      <c r="AJ96" s="21"/>
      <c r="AK96" s="25"/>
      <c r="AL96" s="21"/>
    </row>
    <row r="97" spans="1:42" s="97" customFormat="1" ht="14">
      <c r="A97" s="64">
        <v>66</v>
      </c>
      <c r="B97" s="29" t="s">
        <v>282</v>
      </c>
      <c r="C97" s="1" t="s">
        <v>128</v>
      </c>
      <c r="D97" s="1" t="s">
        <v>321</v>
      </c>
      <c r="E97" s="1" t="s">
        <v>173</v>
      </c>
      <c r="F97" s="438"/>
      <c r="G97" s="438"/>
      <c r="H97" s="55" t="s">
        <v>6951</v>
      </c>
      <c r="I97" s="2" t="s">
        <v>6952</v>
      </c>
      <c r="J97" s="1">
        <v>1</v>
      </c>
      <c r="K97" s="21"/>
      <c r="L97" s="21"/>
      <c r="M97" s="21"/>
      <c r="N97" s="179">
        <v>1</v>
      </c>
      <c r="O97" s="181"/>
      <c r="P97" s="181">
        <v>44686</v>
      </c>
      <c r="Q97" s="34"/>
      <c r="R97" s="27" t="s">
        <v>54</v>
      </c>
      <c r="S97" s="21" t="s">
        <v>87</v>
      </c>
      <c r="T97" s="21" t="s">
        <v>73</v>
      </c>
      <c r="U97" s="31" t="s">
        <v>68</v>
      </c>
      <c r="V97" s="31" t="s">
        <v>3685</v>
      </c>
      <c r="W97" s="21" t="s">
        <v>76</v>
      </c>
      <c r="X97" s="263" t="s">
        <v>6953</v>
      </c>
      <c r="Y97" s="61">
        <v>36825</v>
      </c>
      <c r="Z97" s="248"/>
      <c r="AA97" s="27"/>
      <c r="AB97" s="21"/>
      <c r="AC97" s="21" t="s">
        <v>1119</v>
      </c>
      <c r="AD97" s="21" t="s">
        <v>6954</v>
      </c>
      <c r="AE97" s="21"/>
      <c r="AF97" s="21"/>
      <c r="AG97" s="21"/>
      <c r="AH97" s="21" t="s">
        <v>68</v>
      </c>
      <c r="AI97" s="27"/>
      <c r="AJ97" s="21"/>
      <c r="AK97" s="25"/>
      <c r="AL97" s="21"/>
    </row>
    <row r="98" spans="1:42" s="97" customFormat="1" ht="14">
      <c r="A98" s="64">
        <v>67</v>
      </c>
      <c r="B98" s="29" t="s">
        <v>282</v>
      </c>
      <c r="C98" s="1" t="s">
        <v>128</v>
      </c>
      <c r="D98" s="1" t="s">
        <v>321</v>
      </c>
      <c r="E98" s="1" t="s">
        <v>173</v>
      </c>
      <c r="F98" s="438"/>
      <c r="G98" s="438"/>
      <c r="H98" s="55" t="s">
        <v>6955</v>
      </c>
      <c r="I98" s="2" t="s">
        <v>6956</v>
      </c>
      <c r="J98" s="1">
        <v>1</v>
      </c>
      <c r="K98" s="21"/>
      <c r="L98" s="21"/>
      <c r="M98" s="21"/>
      <c r="N98" s="179">
        <v>1</v>
      </c>
      <c r="O98" s="181"/>
      <c r="P98" s="181">
        <v>44686</v>
      </c>
      <c r="Q98" s="34"/>
      <c r="R98" s="27" t="s">
        <v>54</v>
      </c>
      <c r="S98" s="21"/>
      <c r="T98" s="21" t="s">
        <v>73</v>
      </c>
      <c r="U98" s="31" t="s">
        <v>68</v>
      </c>
      <c r="V98" s="31" t="s">
        <v>140</v>
      </c>
      <c r="W98" s="21" t="s">
        <v>76</v>
      </c>
      <c r="X98" s="263" t="s">
        <v>2728</v>
      </c>
      <c r="Y98" s="61">
        <v>36510</v>
      </c>
      <c r="Z98" s="248"/>
      <c r="AA98" s="27"/>
      <c r="AB98" s="21"/>
      <c r="AC98" s="21" t="s">
        <v>1119</v>
      </c>
      <c r="AD98" s="21" t="s">
        <v>6957</v>
      </c>
      <c r="AE98" s="21"/>
      <c r="AF98" s="21"/>
      <c r="AG98" s="21"/>
      <c r="AH98" s="21" t="s">
        <v>68</v>
      </c>
      <c r="AI98" s="27"/>
      <c r="AJ98" s="21"/>
      <c r="AK98" s="25"/>
      <c r="AL98" s="21"/>
    </row>
    <row r="99" spans="1:42" s="97" customFormat="1" ht="14">
      <c r="A99" s="64">
        <v>68</v>
      </c>
      <c r="B99" s="29" t="s">
        <v>282</v>
      </c>
      <c r="C99" s="1" t="s">
        <v>128</v>
      </c>
      <c r="D99" s="1" t="s">
        <v>321</v>
      </c>
      <c r="E99" s="1" t="s">
        <v>173</v>
      </c>
      <c r="F99" s="438"/>
      <c r="G99" s="438"/>
      <c r="H99" s="55" t="s">
        <v>6958</v>
      </c>
      <c r="I99" s="2" t="s">
        <v>6959</v>
      </c>
      <c r="J99" s="1">
        <v>1</v>
      </c>
      <c r="K99" s="21"/>
      <c r="L99" s="21"/>
      <c r="M99" s="21"/>
      <c r="N99" s="179">
        <v>1</v>
      </c>
      <c r="O99" s="181"/>
      <c r="P99" s="181">
        <v>44686</v>
      </c>
      <c r="Q99" s="34"/>
      <c r="R99" s="27" t="s">
        <v>78</v>
      </c>
      <c r="S99" s="21"/>
      <c r="T99" s="21" t="s">
        <v>73</v>
      </c>
      <c r="U99" s="31" t="s">
        <v>68</v>
      </c>
      <c r="V99" s="31" t="s">
        <v>140</v>
      </c>
      <c r="W99" s="21" t="s">
        <v>76</v>
      </c>
      <c r="X99" s="263" t="s">
        <v>6960</v>
      </c>
      <c r="Y99" s="61">
        <v>32690</v>
      </c>
      <c r="Z99" s="248"/>
      <c r="AA99" s="27"/>
      <c r="AB99" s="21"/>
      <c r="AC99" s="21" t="s">
        <v>1119</v>
      </c>
      <c r="AD99" s="21" t="s">
        <v>6961</v>
      </c>
      <c r="AE99" s="21"/>
      <c r="AF99" s="21"/>
      <c r="AG99" s="21"/>
      <c r="AH99" s="21" t="s">
        <v>68</v>
      </c>
      <c r="AI99" s="27"/>
      <c r="AJ99" s="21"/>
      <c r="AK99" s="25"/>
      <c r="AL99" s="21"/>
    </row>
    <row r="100" spans="1:42" s="35" customFormat="1" ht="19.5" customHeight="1">
      <c r="A100" s="668">
        <v>1</v>
      </c>
      <c r="B100" s="179" t="s">
        <v>128</v>
      </c>
      <c r="C100" s="200" t="s">
        <v>321</v>
      </c>
      <c r="D100" s="179" t="s">
        <v>173</v>
      </c>
      <c r="E100" s="179" t="s">
        <v>236</v>
      </c>
      <c r="F100" s="179"/>
      <c r="G100" s="179"/>
      <c r="H100" s="183" t="s">
        <v>7062</v>
      </c>
      <c r="I100" s="180" t="s">
        <v>7063</v>
      </c>
      <c r="J100" s="179">
        <v>1</v>
      </c>
      <c r="K100" s="179"/>
      <c r="L100" s="179"/>
      <c r="M100" s="179"/>
      <c r="N100" s="179">
        <v>1</v>
      </c>
      <c r="O100" s="179"/>
      <c r="P100" s="694">
        <v>44714</v>
      </c>
      <c r="Q100" s="255"/>
      <c r="R100" s="183" t="s">
        <v>54</v>
      </c>
      <c r="S100" s="179"/>
      <c r="T100" s="179" t="s">
        <v>7064</v>
      </c>
      <c r="U100" s="180" t="s">
        <v>2595</v>
      </c>
      <c r="V100" s="180" t="s">
        <v>2595</v>
      </c>
      <c r="W100" s="179" t="s">
        <v>56</v>
      </c>
      <c r="X100" s="670" t="s">
        <v>7065</v>
      </c>
      <c r="Y100" s="182">
        <v>28854</v>
      </c>
      <c r="Z100" s="671"/>
      <c r="AA100" s="183" t="s">
        <v>7066</v>
      </c>
      <c r="AB100" s="179"/>
      <c r="AC100" s="179" t="s">
        <v>1119</v>
      </c>
      <c r="AD100" s="179" t="s">
        <v>7067</v>
      </c>
      <c r="AE100" s="179"/>
      <c r="AF100" s="179"/>
      <c r="AG100" s="179"/>
      <c r="AH100" s="179" t="s">
        <v>2595</v>
      </c>
      <c r="AI100" s="179"/>
      <c r="AJ100" s="179"/>
      <c r="AK100" s="672"/>
      <c r="AL100" s="179">
        <v>1398501507</v>
      </c>
    </row>
    <row r="101" spans="1:42" s="676" customFormat="1" ht="18.75" customHeight="1">
      <c r="A101" s="673">
        <v>2</v>
      </c>
      <c r="B101" s="179" t="s">
        <v>128</v>
      </c>
      <c r="C101" s="200" t="s">
        <v>321</v>
      </c>
      <c r="D101" s="179" t="s">
        <v>173</v>
      </c>
      <c r="E101" s="179" t="s">
        <v>236</v>
      </c>
      <c r="F101" s="21"/>
      <c r="G101" s="674"/>
      <c r="H101" s="26" t="s">
        <v>7068</v>
      </c>
      <c r="I101" s="51" t="s">
        <v>7069</v>
      </c>
      <c r="J101" s="52">
        <v>1</v>
      </c>
      <c r="K101" s="28"/>
      <c r="L101" s="28"/>
      <c r="M101" s="21"/>
      <c r="N101" s="21">
        <v>1</v>
      </c>
      <c r="O101" s="21"/>
      <c r="P101" s="694">
        <v>44714</v>
      </c>
      <c r="Q101" s="34"/>
      <c r="R101" s="53" t="s">
        <v>54</v>
      </c>
      <c r="S101" s="23" t="s">
        <v>62</v>
      </c>
      <c r="T101" s="23" t="s">
        <v>63</v>
      </c>
      <c r="U101" s="693" t="s">
        <v>68</v>
      </c>
      <c r="V101" s="31" t="s">
        <v>172</v>
      </c>
      <c r="W101" s="28" t="s">
        <v>76</v>
      </c>
      <c r="X101" s="54" t="s">
        <v>7070</v>
      </c>
      <c r="Y101" s="63">
        <v>36344</v>
      </c>
      <c r="Z101" s="34"/>
      <c r="AA101" s="27" t="s">
        <v>7071</v>
      </c>
      <c r="AB101" s="21"/>
      <c r="AC101" s="179" t="s">
        <v>1119</v>
      </c>
      <c r="AD101" s="49" t="s">
        <v>7072</v>
      </c>
      <c r="AE101" s="21"/>
      <c r="AF101" s="49"/>
      <c r="AG101" s="49"/>
      <c r="AH101" s="49" t="s">
        <v>68</v>
      </c>
      <c r="AI101" s="251"/>
      <c r="AJ101" s="251"/>
      <c r="AK101" s="21"/>
      <c r="AL101" s="85">
        <v>1398501563</v>
      </c>
      <c r="AM101" s="35"/>
      <c r="AN101" s="35"/>
      <c r="AO101" s="35"/>
      <c r="AP101" s="35"/>
    </row>
    <row r="102" spans="1:42" s="35" customFormat="1" ht="19.5" customHeight="1">
      <c r="A102" s="677">
        <v>3</v>
      </c>
      <c r="B102" s="179" t="s">
        <v>128</v>
      </c>
      <c r="C102" s="200" t="s">
        <v>321</v>
      </c>
      <c r="D102" s="179" t="s">
        <v>173</v>
      </c>
      <c r="E102" s="179" t="s">
        <v>236</v>
      </c>
      <c r="F102" s="203"/>
      <c r="G102" s="203"/>
      <c r="H102" s="277" t="s">
        <v>7073</v>
      </c>
      <c r="I102" s="201" t="s">
        <v>7074</v>
      </c>
      <c r="J102" s="203">
        <v>1</v>
      </c>
      <c r="K102" s="203"/>
      <c r="L102" s="203"/>
      <c r="M102" s="203"/>
      <c r="N102" s="21">
        <v>1</v>
      </c>
      <c r="O102" s="21"/>
      <c r="P102" s="694">
        <v>44714</v>
      </c>
      <c r="Q102" s="58"/>
      <c r="R102" s="278" t="s">
        <v>78</v>
      </c>
      <c r="S102" s="203"/>
      <c r="T102" s="203" t="s">
        <v>49</v>
      </c>
      <c r="U102" s="693" t="s">
        <v>50</v>
      </c>
      <c r="V102" s="31" t="s">
        <v>50</v>
      </c>
      <c r="W102" s="203" t="s">
        <v>51</v>
      </c>
      <c r="X102" s="545" t="s">
        <v>7075</v>
      </c>
      <c r="Y102" s="202">
        <v>31330</v>
      </c>
      <c r="Z102" s="546"/>
      <c r="AA102" s="278"/>
      <c r="AB102" s="203"/>
      <c r="AC102" s="179" t="s">
        <v>1119</v>
      </c>
      <c r="AD102" s="203" t="s">
        <v>7076</v>
      </c>
      <c r="AE102" s="203"/>
      <c r="AF102" s="203"/>
      <c r="AG102" s="203"/>
      <c r="AH102" s="49" t="s">
        <v>110</v>
      </c>
      <c r="AI102" s="203"/>
      <c r="AJ102" s="203"/>
      <c r="AK102" s="547"/>
      <c r="AL102" s="203">
        <v>1297971703</v>
      </c>
    </row>
    <row r="103" spans="1:42" s="35" customFormat="1" ht="19.5" customHeight="1">
      <c r="A103" s="673">
        <v>4</v>
      </c>
      <c r="B103" s="179" t="s">
        <v>128</v>
      </c>
      <c r="C103" s="200" t="s">
        <v>321</v>
      </c>
      <c r="D103" s="179" t="s">
        <v>173</v>
      </c>
      <c r="E103" s="179" t="s">
        <v>236</v>
      </c>
      <c r="F103" s="21"/>
      <c r="G103" s="21"/>
      <c r="H103" s="55" t="s">
        <v>7077</v>
      </c>
      <c r="I103" s="31" t="s">
        <v>7078</v>
      </c>
      <c r="J103" s="21">
        <v>1</v>
      </c>
      <c r="K103" s="21"/>
      <c r="L103" s="21"/>
      <c r="M103" s="21"/>
      <c r="N103" s="21">
        <v>1</v>
      </c>
      <c r="O103" s="21"/>
      <c r="P103" s="694">
        <v>44714</v>
      </c>
      <c r="Q103" s="34"/>
      <c r="R103" s="27" t="s">
        <v>78</v>
      </c>
      <c r="S103" s="21"/>
      <c r="T103" s="21" t="s">
        <v>49</v>
      </c>
      <c r="U103" s="31" t="s">
        <v>50</v>
      </c>
      <c r="V103" s="31" t="s">
        <v>50</v>
      </c>
      <c r="W103" s="21" t="s">
        <v>76</v>
      </c>
      <c r="X103" s="263" t="s">
        <v>7079</v>
      </c>
      <c r="Y103" s="61">
        <v>36937</v>
      </c>
      <c r="Z103" s="248"/>
      <c r="AA103" s="27"/>
      <c r="AB103" s="21"/>
      <c r="AC103" s="179" t="s">
        <v>1119</v>
      </c>
      <c r="AD103" s="21" t="s">
        <v>7080</v>
      </c>
      <c r="AE103" s="21"/>
      <c r="AF103" s="21"/>
      <c r="AG103" s="21"/>
      <c r="AH103" s="21" t="s">
        <v>6628</v>
      </c>
      <c r="AI103" s="27"/>
      <c r="AJ103" s="21"/>
      <c r="AK103" s="25"/>
      <c r="AL103" s="21">
        <v>1297973278</v>
      </c>
    </row>
    <row r="104" spans="1:42" s="35" customFormat="1" ht="19.5" customHeight="1">
      <c r="A104" s="677">
        <v>5</v>
      </c>
      <c r="B104" s="179" t="s">
        <v>128</v>
      </c>
      <c r="C104" s="200" t="s">
        <v>321</v>
      </c>
      <c r="D104" s="179" t="s">
        <v>173</v>
      </c>
      <c r="E104" s="179" t="s">
        <v>236</v>
      </c>
      <c r="F104" s="21"/>
      <c r="G104" s="21"/>
      <c r="H104" s="55" t="s">
        <v>7081</v>
      </c>
      <c r="I104" s="31" t="s">
        <v>7082</v>
      </c>
      <c r="J104" s="21">
        <v>1</v>
      </c>
      <c r="K104" s="21"/>
      <c r="L104" s="21"/>
      <c r="M104" s="21"/>
      <c r="N104" s="21">
        <v>1</v>
      </c>
      <c r="O104" s="21"/>
      <c r="P104" s="694">
        <v>44714</v>
      </c>
      <c r="Q104" s="34"/>
      <c r="R104" s="27" t="s">
        <v>54</v>
      </c>
      <c r="S104" s="21" t="s">
        <v>62</v>
      </c>
      <c r="T104" s="21" t="s">
        <v>63</v>
      </c>
      <c r="U104" s="31" t="s">
        <v>68</v>
      </c>
      <c r="V104" s="31" t="s">
        <v>172</v>
      </c>
      <c r="W104" s="21" t="s">
        <v>76</v>
      </c>
      <c r="X104" s="263" t="s">
        <v>7083</v>
      </c>
      <c r="Y104" s="61">
        <v>35498</v>
      </c>
      <c r="Z104" s="248"/>
      <c r="AA104" s="27"/>
      <c r="AB104" s="21"/>
      <c r="AC104" s="179" t="s">
        <v>1119</v>
      </c>
      <c r="AD104" s="21" t="s">
        <v>7084</v>
      </c>
      <c r="AE104" s="21"/>
      <c r="AF104" s="21"/>
      <c r="AG104" s="21"/>
      <c r="AH104" s="21" t="s">
        <v>68</v>
      </c>
      <c r="AI104" s="27"/>
      <c r="AJ104" s="21"/>
      <c r="AK104" s="25"/>
      <c r="AL104" s="21">
        <v>1398501530</v>
      </c>
    </row>
    <row r="105" spans="1:42" s="35" customFormat="1" ht="19.5" customHeight="1">
      <c r="A105" s="673">
        <v>6</v>
      </c>
      <c r="B105" s="179" t="s">
        <v>128</v>
      </c>
      <c r="C105" s="200" t="s">
        <v>321</v>
      </c>
      <c r="D105" s="179" t="s">
        <v>173</v>
      </c>
      <c r="E105" s="179" t="s">
        <v>236</v>
      </c>
      <c r="F105" s="21"/>
      <c r="G105" s="21"/>
      <c r="H105" s="55" t="s">
        <v>7085</v>
      </c>
      <c r="I105" s="31" t="s">
        <v>7086</v>
      </c>
      <c r="J105" s="21">
        <v>1</v>
      </c>
      <c r="K105" s="21"/>
      <c r="L105" s="21"/>
      <c r="M105" s="21"/>
      <c r="N105" s="21">
        <v>1</v>
      </c>
      <c r="O105" s="21"/>
      <c r="P105" s="694">
        <v>44714</v>
      </c>
      <c r="Q105" s="34"/>
      <c r="R105" s="27" t="s">
        <v>78</v>
      </c>
      <c r="S105" s="21"/>
      <c r="T105" s="21" t="s">
        <v>63</v>
      </c>
      <c r="U105" s="31" t="s">
        <v>68</v>
      </c>
      <c r="V105" s="31" t="s">
        <v>172</v>
      </c>
      <c r="W105" s="21" t="s">
        <v>76</v>
      </c>
      <c r="X105" s="263" t="s">
        <v>7070</v>
      </c>
      <c r="Y105" s="61">
        <v>36779</v>
      </c>
      <c r="Z105" s="248"/>
      <c r="AA105" s="27"/>
      <c r="AB105" s="21"/>
      <c r="AC105" s="179" t="s">
        <v>1119</v>
      </c>
      <c r="AD105" s="21" t="s">
        <v>7087</v>
      </c>
      <c r="AE105" s="21"/>
      <c r="AF105" s="21"/>
      <c r="AG105" s="21"/>
      <c r="AH105" s="21" t="s">
        <v>68</v>
      </c>
      <c r="AI105" s="27"/>
      <c r="AJ105" s="21"/>
      <c r="AK105" s="25"/>
      <c r="AL105" s="21">
        <v>1398501529</v>
      </c>
    </row>
    <row r="106" spans="1:42" s="35" customFormat="1" ht="19.5" customHeight="1">
      <c r="A106" s="677">
        <v>7</v>
      </c>
      <c r="B106" s="179" t="s">
        <v>128</v>
      </c>
      <c r="C106" s="200" t="s">
        <v>321</v>
      </c>
      <c r="D106" s="179" t="s">
        <v>173</v>
      </c>
      <c r="E106" s="179" t="s">
        <v>236</v>
      </c>
      <c r="F106" s="21"/>
      <c r="G106" s="21"/>
      <c r="H106" s="55" t="s">
        <v>7088</v>
      </c>
      <c r="I106" s="31" t="s">
        <v>7089</v>
      </c>
      <c r="J106" s="21">
        <v>1</v>
      </c>
      <c r="K106" s="21"/>
      <c r="L106" s="21"/>
      <c r="M106" s="21"/>
      <c r="N106" s="21">
        <v>1</v>
      </c>
      <c r="O106" s="21"/>
      <c r="P106" s="694">
        <v>44714</v>
      </c>
      <c r="Q106" s="34"/>
      <c r="R106" s="27" t="s">
        <v>52</v>
      </c>
      <c r="S106" s="21"/>
      <c r="T106" s="21" t="s">
        <v>63</v>
      </c>
      <c r="U106" s="31" t="s">
        <v>68</v>
      </c>
      <c r="V106" s="31" t="s">
        <v>172</v>
      </c>
      <c r="W106" s="21" t="s">
        <v>51</v>
      </c>
      <c r="X106" s="263" t="s">
        <v>7090</v>
      </c>
      <c r="Y106" s="61">
        <v>30732</v>
      </c>
      <c r="Z106" s="248"/>
      <c r="AA106" s="27"/>
      <c r="AB106" s="21"/>
      <c r="AC106" s="179" t="s">
        <v>1119</v>
      </c>
      <c r="AD106" s="21" t="s">
        <v>3825</v>
      </c>
      <c r="AE106" s="21"/>
      <c r="AF106" s="21" t="s">
        <v>57</v>
      </c>
      <c r="AG106" s="21" t="s">
        <v>74</v>
      </c>
      <c r="AH106" s="21"/>
      <c r="AI106" s="27"/>
      <c r="AJ106" s="21"/>
      <c r="AK106" s="25"/>
      <c r="AL106" s="21">
        <v>1398501518</v>
      </c>
    </row>
    <row r="107" spans="1:42" s="35" customFormat="1" ht="19.5" customHeight="1">
      <c r="A107" s="673">
        <v>8</v>
      </c>
      <c r="B107" s="179" t="s">
        <v>128</v>
      </c>
      <c r="C107" s="200" t="s">
        <v>321</v>
      </c>
      <c r="D107" s="179" t="s">
        <v>173</v>
      </c>
      <c r="E107" s="179" t="s">
        <v>236</v>
      </c>
      <c r="F107" s="21"/>
      <c r="G107" s="21"/>
      <c r="H107" s="55" t="s">
        <v>7091</v>
      </c>
      <c r="I107" s="31" t="s">
        <v>7092</v>
      </c>
      <c r="J107" s="21">
        <v>1</v>
      </c>
      <c r="K107" s="21"/>
      <c r="L107" s="21"/>
      <c r="M107" s="21"/>
      <c r="N107" s="21">
        <v>1</v>
      </c>
      <c r="O107" s="21"/>
      <c r="P107" s="694">
        <v>44714</v>
      </c>
      <c r="Q107" s="34"/>
      <c r="R107" s="27" t="s">
        <v>81</v>
      </c>
      <c r="S107" s="21"/>
      <c r="T107" s="21" t="s">
        <v>63</v>
      </c>
      <c r="U107" s="31" t="s">
        <v>68</v>
      </c>
      <c r="V107" s="31" t="s">
        <v>172</v>
      </c>
      <c r="W107" s="21" t="s">
        <v>76</v>
      </c>
      <c r="X107" s="263" t="s">
        <v>7093</v>
      </c>
      <c r="Y107" s="61">
        <v>36687</v>
      </c>
      <c r="Z107" s="248"/>
      <c r="AA107" s="27"/>
      <c r="AB107" s="21"/>
      <c r="AC107" s="179" t="s">
        <v>1119</v>
      </c>
      <c r="AD107" s="21" t="s">
        <v>7094</v>
      </c>
      <c r="AE107" s="21"/>
      <c r="AF107" s="21"/>
      <c r="AG107" s="21"/>
      <c r="AH107" s="21" t="s">
        <v>68</v>
      </c>
      <c r="AI107" s="27"/>
      <c r="AJ107" s="21"/>
      <c r="AK107" s="25"/>
      <c r="AL107" s="21">
        <v>1398501585</v>
      </c>
    </row>
    <row r="108" spans="1:42" s="35" customFormat="1" ht="19.5" customHeight="1">
      <c r="A108" s="677">
        <v>9</v>
      </c>
      <c r="B108" s="179" t="s">
        <v>128</v>
      </c>
      <c r="C108" s="200" t="s">
        <v>321</v>
      </c>
      <c r="D108" s="179" t="s">
        <v>173</v>
      </c>
      <c r="E108" s="179" t="s">
        <v>236</v>
      </c>
      <c r="F108" s="21"/>
      <c r="G108" s="21"/>
      <c r="H108" s="55" t="s">
        <v>7095</v>
      </c>
      <c r="I108" s="31" t="s">
        <v>7096</v>
      </c>
      <c r="J108" s="21">
        <v>1</v>
      </c>
      <c r="K108" s="21"/>
      <c r="L108" s="21"/>
      <c r="M108" s="21"/>
      <c r="N108" s="21">
        <v>1</v>
      </c>
      <c r="O108" s="21"/>
      <c r="P108" s="694">
        <v>44714</v>
      </c>
      <c r="Q108" s="34"/>
      <c r="R108" s="27" t="s">
        <v>58</v>
      </c>
      <c r="S108" s="21" t="s">
        <v>59</v>
      </c>
      <c r="T108" s="21" t="s">
        <v>49</v>
      </c>
      <c r="U108" s="31" t="s">
        <v>50</v>
      </c>
      <c r="V108" s="31" t="s">
        <v>50</v>
      </c>
      <c r="W108" s="21" t="s">
        <v>76</v>
      </c>
      <c r="X108" s="263" t="s">
        <v>7097</v>
      </c>
      <c r="Y108" s="61">
        <v>36550</v>
      </c>
      <c r="Z108" s="248"/>
      <c r="AA108" s="27"/>
      <c r="AB108" s="21"/>
      <c r="AC108" s="179" t="s">
        <v>1119</v>
      </c>
      <c r="AD108" s="21" t="s">
        <v>7098</v>
      </c>
      <c r="AE108" s="21"/>
      <c r="AF108" s="21"/>
      <c r="AG108" s="21"/>
      <c r="AH108" s="21" t="s">
        <v>110</v>
      </c>
      <c r="AI108" s="27"/>
      <c r="AJ108" s="21"/>
      <c r="AK108" s="25"/>
      <c r="AL108" s="21">
        <v>1398501552</v>
      </c>
    </row>
    <row r="109" spans="1:42" s="35" customFormat="1" ht="19.5" customHeight="1">
      <c r="A109" s="673">
        <v>10</v>
      </c>
      <c r="B109" s="179" t="s">
        <v>128</v>
      </c>
      <c r="C109" s="200" t="s">
        <v>321</v>
      </c>
      <c r="D109" s="179" t="s">
        <v>173</v>
      </c>
      <c r="E109" s="179" t="s">
        <v>236</v>
      </c>
      <c r="F109" s="21"/>
      <c r="G109" s="21"/>
      <c r="H109" s="55" t="s">
        <v>7099</v>
      </c>
      <c r="I109" s="31" t="s">
        <v>7100</v>
      </c>
      <c r="J109" s="21">
        <v>1</v>
      </c>
      <c r="K109" s="21"/>
      <c r="L109" s="21"/>
      <c r="M109" s="21"/>
      <c r="N109" s="21">
        <v>1</v>
      </c>
      <c r="O109" s="21"/>
      <c r="P109" s="694">
        <v>44714</v>
      </c>
      <c r="Q109" s="34"/>
      <c r="R109" s="27" t="s">
        <v>54</v>
      </c>
      <c r="S109" s="21" t="s">
        <v>62</v>
      </c>
      <c r="T109" s="21" t="s">
        <v>63</v>
      </c>
      <c r="U109" s="31" t="s">
        <v>68</v>
      </c>
      <c r="V109" s="31" t="s">
        <v>172</v>
      </c>
      <c r="W109" s="21" t="s">
        <v>51</v>
      </c>
      <c r="X109" s="263" t="s">
        <v>7070</v>
      </c>
      <c r="Y109" s="61">
        <v>35311</v>
      </c>
      <c r="Z109" s="248"/>
      <c r="AA109" s="27"/>
      <c r="AB109" s="21"/>
      <c r="AC109" s="179" t="s">
        <v>1119</v>
      </c>
      <c r="AD109" s="49" t="s">
        <v>7072</v>
      </c>
      <c r="AE109" s="21"/>
      <c r="AF109" s="21"/>
      <c r="AG109" s="21"/>
      <c r="AH109" s="21" t="s">
        <v>68</v>
      </c>
      <c r="AI109" s="27"/>
      <c r="AJ109" s="21"/>
      <c r="AK109" s="25"/>
      <c r="AL109" s="21">
        <v>1398501574</v>
      </c>
    </row>
    <row r="110" spans="1:42" s="97" customFormat="1" ht="14">
      <c r="A110" s="437"/>
      <c r="B110" s="29"/>
      <c r="C110" s="1"/>
      <c r="D110" s="1"/>
      <c r="E110" s="1"/>
      <c r="F110" s="438"/>
      <c r="G110" s="438"/>
      <c r="H110" s="76"/>
      <c r="I110" s="2"/>
      <c r="J110" s="1"/>
      <c r="K110" s="1"/>
      <c r="L110" s="1"/>
      <c r="M110" s="1"/>
      <c r="N110" s="72"/>
      <c r="O110" s="303"/>
      <c r="P110" s="303"/>
      <c r="Q110" s="4"/>
      <c r="R110" s="5"/>
      <c r="S110" s="1"/>
      <c r="T110" s="1"/>
      <c r="U110" s="2"/>
      <c r="V110" s="2"/>
      <c r="W110" s="1"/>
      <c r="X110" s="275"/>
      <c r="Y110" s="71"/>
      <c r="Z110" s="309"/>
      <c r="AA110" s="5"/>
      <c r="AB110" s="1"/>
      <c r="AC110" s="1"/>
      <c r="AD110" s="1"/>
      <c r="AE110" s="1"/>
      <c r="AF110" s="1"/>
      <c r="AG110" s="1"/>
      <c r="AH110" s="1"/>
      <c r="AI110" s="5"/>
      <c r="AJ110" s="1"/>
      <c r="AK110" s="286"/>
      <c r="AL110" s="1"/>
    </row>
    <row r="111" spans="1:42" s="97" customFormat="1" ht="14.5" thickBot="1">
      <c r="A111" s="437"/>
      <c r="B111" s="29"/>
      <c r="C111" s="1"/>
      <c r="D111" s="1"/>
      <c r="E111" s="1"/>
      <c r="F111" s="438"/>
      <c r="G111" s="438"/>
      <c r="H111" s="76"/>
      <c r="I111" s="2"/>
      <c r="J111" s="1"/>
      <c r="K111" s="1"/>
      <c r="L111" s="1"/>
      <c r="M111" s="1"/>
      <c r="N111" s="72"/>
      <c r="O111" s="303"/>
      <c r="P111" s="303"/>
      <c r="Q111" s="4"/>
      <c r="R111" s="5"/>
      <c r="S111" s="1"/>
      <c r="T111" s="1"/>
      <c r="U111" s="2"/>
      <c r="V111" s="2"/>
      <c r="W111" s="1"/>
      <c r="X111" s="275"/>
      <c r="Y111" s="71"/>
      <c r="Z111" s="309"/>
      <c r="AA111" s="5"/>
      <c r="AB111" s="1"/>
      <c r="AC111" s="1"/>
      <c r="AD111" s="1"/>
      <c r="AE111" s="1"/>
      <c r="AF111" s="1"/>
      <c r="AG111" s="1"/>
      <c r="AH111" s="1"/>
      <c r="AI111" s="5"/>
      <c r="AJ111" s="1"/>
      <c r="AK111" s="286"/>
      <c r="AL111" s="1"/>
    </row>
    <row r="112" spans="1:42" ht="14.5" thickTop="1">
      <c r="A112" s="225"/>
      <c r="B112" s="14"/>
      <c r="C112" s="9"/>
      <c r="D112" s="9"/>
      <c r="E112" s="9"/>
      <c r="F112" s="9"/>
      <c r="G112" s="9"/>
      <c r="H112" s="9"/>
      <c r="I112" s="10"/>
      <c r="J112" s="226">
        <f>SUM(J37:J111)</f>
        <v>73</v>
      </c>
      <c r="K112" s="226">
        <f t="shared" ref="K112:N112" si="9">SUM(K37:K111)</f>
        <v>0</v>
      </c>
      <c r="L112" s="226">
        <f t="shared" si="9"/>
        <v>52</v>
      </c>
      <c r="M112" s="226">
        <f t="shared" si="9"/>
        <v>7</v>
      </c>
      <c r="N112" s="226">
        <f t="shared" si="9"/>
        <v>14</v>
      </c>
      <c r="O112" s="11"/>
      <c r="P112" s="13"/>
      <c r="Q112" s="12"/>
      <c r="R112" s="13"/>
      <c r="S112" s="9"/>
      <c r="T112" s="9"/>
      <c r="U112" s="9"/>
      <c r="V112" s="9"/>
      <c r="W112" s="9"/>
      <c r="X112" s="10"/>
      <c r="Y112" s="227"/>
      <c r="Z112" s="14"/>
      <c r="AA112" s="14"/>
      <c r="AB112" s="14"/>
      <c r="AC112" s="9"/>
      <c r="AD112" s="9"/>
      <c r="AE112" s="9"/>
      <c r="AF112" s="9"/>
      <c r="AG112" s="9"/>
      <c r="AH112" s="9"/>
      <c r="AI112" s="14"/>
      <c r="AJ112" s="14"/>
      <c r="AK112" s="15"/>
      <c r="AL112" s="228"/>
    </row>
    <row r="113" spans="1:38" ht="14">
      <c r="A113" s="229"/>
      <c r="B113" s="230"/>
      <c r="C113" s="231"/>
      <c r="D113" s="231"/>
      <c r="E113" s="231"/>
      <c r="F113" s="231"/>
      <c r="G113" s="231"/>
      <c r="H113" s="231"/>
      <c r="I113" s="232"/>
      <c r="J113" s="813">
        <f>J112+K112</f>
        <v>73</v>
      </c>
      <c r="K113" s="813"/>
      <c r="L113" s="814">
        <f>L112+M112+N112</f>
        <v>73</v>
      </c>
      <c r="M113" s="815"/>
      <c r="N113" s="816"/>
      <c r="O113" s="233"/>
      <c r="P113" s="234"/>
      <c r="Q113" s="233"/>
      <c r="R113" s="231"/>
      <c r="S113" s="231"/>
      <c r="T113" s="232"/>
      <c r="U113" s="231"/>
      <c r="V113" s="231"/>
      <c r="W113" s="232"/>
      <c r="X113" s="235"/>
      <c r="Y113" s="230"/>
      <c r="Z113" s="230"/>
      <c r="AA113" s="230"/>
      <c r="AB113" s="231"/>
      <c r="AC113" s="231"/>
      <c r="AD113" s="231"/>
      <c r="AE113" s="231"/>
      <c r="AF113" s="231"/>
      <c r="AG113" s="231"/>
      <c r="AH113" s="230"/>
      <c r="AI113" s="230"/>
      <c r="AJ113" s="236"/>
      <c r="AK113" s="237"/>
      <c r="AL113" s="237"/>
    </row>
    <row r="117" spans="1:38" ht="13.5" thickBot="1"/>
    <row r="118" spans="1:38" s="88" customFormat="1" ht="14.5" thickTop="1">
      <c r="A118" s="835" t="s">
        <v>3421</v>
      </c>
      <c r="B118" s="837" t="s">
        <v>0</v>
      </c>
      <c r="C118" s="819" t="s">
        <v>1</v>
      </c>
      <c r="D118" s="820"/>
      <c r="E118" s="817" t="s">
        <v>2</v>
      </c>
      <c r="F118" s="817" t="s">
        <v>3</v>
      </c>
      <c r="G118" s="817" t="s">
        <v>4</v>
      </c>
      <c r="H118" s="828" t="s">
        <v>5</v>
      </c>
      <c r="I118" s="817" t="s">
        <v>6</v>
      </c>
      <c r="J118" s="826" t="s">
        <v>7</v>
      </c>
      <c r="K118" s="827"/>
      <c r="L118" s="830" t="s">
        <v>8</v>
      </c>
      <c r="M118" s="831"/>
      <c r="N118" s="832"/>
      <c r="O118" s="824" t="s">
        <v>9</v>
      </c>
      <c r="P118" s="833" t="s">
        <v>10</v>
      </c>
      <c r="Q118" s="834"/>
      <c r="R118" s="824" t="s">
        <v>137</v>
      </c>
      <c r="S118" s="817" t="s">
        <v>11</v>
      </c>
      <c r="T118" s="817" t="s">
        <v>12</v>
      </c>
      <c r="U118" s="826" t="s">
        <v>13</v>
      </c>
      <c r="V118" s="827"/>
      <c r="W118" s="824" t="s">
        <v>14</v>
      </c>
      <c r="X118" s="819" t="s">
        <v>15</v>
      </c>
      <c r="Y118" s="820"/>
      <c r="Z118" s="817" t="s">
        <v>16</v>
      </c>
      <c r="AA118" s="819" t="s">
        <v>17</v>
      </c>
      <c r="AB118" s="820"/>
      <c r="AC118" s="819" t="s">
        <v>18</v>
      </c>
      <c r="AD118" s="820"/>
      <c r="AE118" s="819" t="s">
        <v>19</v>
      </c>
      <c r="AF118" s="821"/>
      <c r="AG118" s="821"/>
      <c r="AH118" s="820"/>
      <c r="AI118" s="822" t="s">
        <v>20</v>
      </c>
      <c r="AJ118" s="822" t="s">
        <v>21</v>
      </c>
      <c r="AK118" s="806" t="s">
        <v>22</v>
      </c>
      <c r="AL118" s="808" t="s">
        <v>23</v>
      </c>
    </row>
    <row r="119" spans="1:38" s="88" customFormat="1" ht="14.5" thickBot="1">
      <c r="A119" s="836"/>
      <c r="B119" s="838"/>
      <c r="C119" s="122" t="s">
        <v>24</v>
      </c>
      <c r="D119" s="122" t="s">
        <v>25</v>
      </c>
      <c r="E119" s="818"/>
      <c r="F119" s="818"/>
      <c r="G119" s="818"/>
      <c r="H119" s="829"/>
      <c r="I119" s="818"/>
      <c r="J119" s="123" t="s">
        <v>26</v>
      </c>
      <c r="K119" s="124" t="s">
        <v>27</v>
      </c>
      <c r="L119" s="122" t="s">
        <v>28</v>
      </c>
      <c r="M119" s="122" t="s">
        <v>29</v>
      </c>
      <c r="N119" s="122" t="s">
        <v>30</v>
      </c>
      <c r="O119" s="825"/>
      <c r="P119" s="125" t="s">
        <v>31</v>
      </c>
      <c r="Q119" s="125" t="s">
        <v>32</v>
      </c>
      <c r="R119" s="825"/>
      <c r="S119" s="818"/>
      <c r="T119" s="818"/>
      <c r="U119" s="126" t="s">
        <v>33</v>
      </c>
      <c r="V119" s="126" t="s">
        <v>34</v>
      </c>
      <c r="W119" s="825"/>
      <c r="X119" s="122" t="s">
        <v>35</v>
      </c>
      <c r="Y119" s="125" t="s">
        <v>36</v>
      </c>
      <c r="Z119" s="818"/>
      <c r="AA119" s="127" t="s">
        <v>37</v>
      </c>
      <c r="AB119" s="122" t="s">
        <v>38</v>
      </c>
      <c r="AC119" s="122" t="s">
        <v>39</v>
      </c>
      <c r="AD119" s="122" t="s">
        <v>40</v>
      </c>
      <c r="AE119" s="122" t="s">
        <v>41</v>
      </c>
      <c r="AF119" s="122" t="s">
        <v>42</v>
      </c>
      <c r="AG119" s="122" t="s">
        <v>43</v>
      </c>
      <c r="AH119" s="122" t="s">
        <v>44</v>
      </c>
      <c r="AI119" s="823"/>
      <c r="AJ119" s="823"/>
      <c r="AK119" s="807"/>
      <c r="AL119" s="809"/>
    </row>
    <row r="120" spans="1:38" s="94" customFormat="1" ht="15" thickTop="1">
      <c r="A120" s="36">
        <v>1</v>
      </c>
      <c r="B120" s="19" t="s">
        <v>282</v>
      </c>
      <c r="C120" s="21" t="s">
        <v>128</v>
      </c>
      <c r="D120" s="19" t="s">
        <v>321</v>
      </c>
      <c r="E120" s="21" t="s">
        <v>5271</v>
      </c>
      <c r="F120" s="19"/>
      <c r="G120" s="265"/>
      <c r="H120" s="266" t="s">
        <v>5738</v>
      </c>
      <c r="I120" s="84" t="s">
        <v>5739</v>
      </c>
      <c r="J120" s="21"/>
      <c r="K120" s="21">
        <v>1</v>
      </c>
      <c r="L120" s="1">
        <v>1</v>
      </c>
      <c r="M120" s="1"/>
      <c r="N120" s="21"/>
      <c r="O120" s="19" t="s">
        <v>103</v>
      </c>
      <c r="P120" s="37">
        <v>44564</v>
      </c>
      <c r="Q120" s="34"/>
      <c r="R120" s="21" t="s">
        <v>81</v>
      </c>
      <c r="S120" s="55" t="s">
        <v>52</v>
      </c>
      <c r="T120" s="21" t="s">
        <v>49</v>
      </c>
      <c r="U120" s="21" t="s">
        <v>74</v>
      </c>
      <c r="V120" s="19" t="s">
        <v>75</v>
      </c>
      <c r="W120" s="19" t="s">
        <v>88</v>
      </c>
      <c r="X120" s="145" t="s">
        <v>112</v>
      </c>
      <c r="Y120" s="62" t="s">
        <v>5740</v>
      </c>
      <c r="Z120" s="22"/>
      <c r="AA120" s="19"/>
      <c r="AB120" s="19"/>
      <c r="AC120" s="21" t="s">
        <v>6084</v>
      </c>
      <c r="AD120" s="19" t="s">
        <v>5741</v>
      </c>
      <c r="AE120" s="19"/>
      <c r="AF120" s="19"/>
      <c r="AG120" s="19" t="s">
        <v>74</v>
      </c>
      <c r="AH120" s="19"/>
      <c r="AI120" s="19"/>
      <c r="AJ120" s="19"/>
      <c r="AK120" s="254"/>
      <c r="AL120" s="19"/>
    </row>
    <row r="121" spans="1:38" s="94" customFormat="1" ht="14.5">
      <c r="A121" s="36">
        <v>2</v>
      </c>
      <c r="B121" s="19" t="s">
        <v>282</v>
      </c>
      <c r="C121" s="21" t="s">
        <v>128</v>
      </c>
      <c r="D121" s="19" t="s">
        <v>321</v>
      </c>
      <c r="E121" s="21" t="s">
        <v>5271</v>
      </c>
      <c r="F121" s="19"/>
      <c r="G121" s="265"/>
      <c r="H121" s="266" t="s">
        <v>5743</v>
      </c>
      <c r="I121" s="84" t="s">
        <v>5744</v>
      </c>
      <c r="J121" s="21">
        <v>1</v>
      </c>
      <c r="K121" s="21"/>
      <c r="L121" s="1">
        <v>1</v>
      </c>
      <c r="M121" s="1"/>
      <c r="N121" s="21"/>
      <c r="O121" s="19" t="s">
        <v>103</v>
      </c>
      <c r="P121" s="37">
        <v>44564</v>
      </c>
      <c r="Q121" s="34"/>
      <c r="R121" s="21" t="s">
        <v>78</v>
      </c>
      <c r="S121" s="55" t="s">
        <v>52</v>
      </c>
      <c r="T121" s="21" t="s">
        <v>49</v>
      </c>
      <c r="U121" s="21" t="s">
        <v>50</v>
      </c>
      <c r="V121" s="19" t="s">
        <v>50</v>
      </c>
      <c r="W121" s="19" t="s">
        <v>51</v>
      </c>
      <c r="X121" s="145" t="s">
        <v>5742</v>
      </c>
      <c r="Y121" s="62" t="s">
        <v>5745</v>
      </c>
      <c r="Z121" s="22"/>
      <c r="AA121" s="19"/>
      <c r="AB121" s="19"/>
      <c r="AC121" s="21" t="s">
        <v>6084</v>
      </c>
      <c r="AD121" s="19" t="s">
        <v>5746</v>
      </c>
      <c r="AE121" s="19"/>
      <c r="AF121" s="19"/>
      <c r="AG121" s="19"/>
      <c r="AH121" s="19" t="s">
        <v>50</v>
      </c>
      <c r="AI121" s="19"/>
      <c r="AJ121" s="19"/>
      <c r="AK121" s="254"/>
      <c r="AL121" s="19"/>
    </row>
    <row r="122" spans="1:38" s="94" customFormat="1" ht="14.5">
      <c r="A122" s="36">
        <v>3</v>
      </c>
      <c r="B122" s="19" t="s">
        <v>282</v>
      </c>
      <c r="C122" s="21" t="s">
        <v>128</v>
      </c>
      <c r="D122" s="19" t="s">
        <v>321</v>
      </c>
      <c r="E122" s="21" t="s">
        <v>5271</v>
      </c>
      <c r="F122" s="19"/>
      <c r="G122" s="265"/>
      <c r="H122" s="266" t="s">
        <v>5747</v>
      </c>
      <c r="I122" s="84" t="s">
        <v>5748</v>
      </c>
      <c r="J122" s="21">
        <v>1</v>
      </c>
      <c r="K122" s="21"/>
      <c r="L122" s="1">
        <v>1</v>
      </c>
      <c r="M122" s="1"/>
      <c r="N122" s="21"/>
      <c r="O122" s="19" t="s">
        <v>103</v>
      </c>
      <c r="P122" s="37">
        <v>44564</v>
      </c>
      <c r="Q122" s="34"/>
      <c r="R122" s="21" t="s">
        <v>78</v>
      </c>
      <c r="S122" s="55" t="s">
        <v>52</v>
      </c>
      <c r="T122" s="21" t="s">
        <v>73</v>
      </c>
      <c r="U122" s="21" t="s">
        <v>68</v>
      </c>
      <c r="V122" s="19" t="s">
        <v>163</v>
      </c>
      <c r="W122" s="19" t="s">
        <v>51</v>
      </c>
      <c r="X122" s="145" t="s">
        <v>5749</v>
      </c>
      <c r="Y122" s="62">
        <v>400765</v>
      </c>
      <c r="Z122" s="22"/>
      <c r="AA122" s="19"/>
      <c r="AB122" s="19"/>
      <c r="AC122" s="21" t="s">
        <v>6084</v>
      </c>
      <c r="AD122" s="19" t="s">
        <v>5750</v>
      </c>
      <c r="AE122" s="19"/>
      <c r="AF122" s="19"/>
      <c r="AG122" s="19"/>
      <c r="AH122" s="19" t="s">
        <v>68</v>
      </c>
      <c r="AI122" s="19"/>
      <c r="AJ122" s="19"/>
      <c r="AK122" s="254"/>
      <c r="AL122" s="19"/>
    </row>
    <row r="123" spans="1:38" s="94" customFormat="1" ht="14.5">
      <c r="A123" s="36">
        <v>4</v>
      </c>
      <c r="B123" s="19" t="s">
        <v>282</v>
      </c>
      <c r="C123" s="21" t="s">
        <v>128</v>
      </c>
      <c r="D123" s="19" t="s">
        <v>321</v>
      </c>
      <c r="E123" s="21" t="s">
        <v>5271</v>
      </c>
      <c r="F123" s="19"/>
      <c r="G123" s="265"/>
      <c r="H123" s="266" t="s">
        <v>5751</v>
      </c>
      <c r="I123" s="84" t="s">
        <v>5752</v>
      </c>
      <c r="J123" s="21">
        <v>1</v>
      </c>
      <c r="K123" s="21"/>
      <c r="L123" s="1">
        <v>1</v>
      </c>
      <c r="M123" s="1"/>
      <c r="N123" s="21"/>
      <c r="O123" s="19" t="s">
        <v>103</v>
      </c>
      <c r="P123" s="37">
        <v>44564</v>
      </c>
      <c r="Q123" s="34"/>
      <c r="R123" s="21" t="s">
        <v>81</v>
      </c>
      <c r="S123" s="55" t="s">
        <v>52</v>
      </c>
      <c r="T123" s="21" t="s">
        <v>49</v>
      </c>
      <c r="U123" s="21" t="s">
        <v>50</v>
      </c>
      <c r="V123" s="19" t="s">
        <v>50</v>
      </c>
      <c r="W123" s="21" t="s">
        <v>76</v>
      </c>
      <c r="X123" s="281" t="s">
        <v>5742</v>
      </c>
      <c r="Y123" s="62" t="s">
        <v>5753</v>
      </c>
      <c r="Z123" s="22"/>
      <c r="AA123" s="19"/>
      <c r="AB123" s="19"/>
      <c r="AC123" s="21" t="s">
        <v>6084</v>
      </c>
      <c r="AD123" s="19" t="s">
        <v>5746</v>
      </c>
      <c r="AE123" s="19"/>
      <c r="AF123" s="19"/>
      <c r="AG123" s="19"/>
      <c r="AH123" s="19" t="s">
        <v>50</v>
      </c>
      <c r="AI123" s="19"/>
      <c r="AJ123" s="19"/>
      <c r="AK123" s="254"/>
      <c r="AL123" s="19"/>
    </row>
    <row r="124" spans="1:38" s="94" customFormat="1" ht="14.5">
      <c r="A124" s="36">
        <v>5</v>
      </c>
      <c r="B124" s="19" t="s">
        <v>282</v>
      </c>
      <c r="C124" s="21" t="s">
        <v>128</v>
      </c>
      <c r="D124" s="19" t="s">
        <v>321</v>
      </c>
      <c r="E124" s="21" t="s">
        <v>5271</v>
      </c>
      <c r="F124" s="19"/>
      <c r="G124" s="265"/>
      <c r="H124" s="266" t="s">
        <v>5754</v>
      </c>
      <c r="I124" s="84" t="s">
        <v>5755</v>
      </c>
      <c r="J124" s="21">
        <v>1</v>
      </c>
      <c r="K124" s="21"/>
      <c r="L124" s="1">
        <v>1</v>
      </c>
      <c r="M124" s="1"/>
      <c r="N124" s="21"/>
      <c r="O124" s="19" t="s">
        <v>103</v>
      </c>
      <c r="P124" s="37">
        <v>44564</v>
      </c>
      <c r="Q124" s="34"/>
      <c r="R124" s="21" t="s">
        <v>81</v>
      </c>
      <c r="S124" s="55" t="s">
        <v>52</v>
      </c>
      <c r="T124" s="21" t="s">
        <v>73</v>
      </c>
      <c r="U124" s="21" t="s">
        <v>68</v>
      </c>
      <c r="V124" s="19" t="s">
        <v>163</v>
      </c>
      <c r="W124" s="21" t="s">
        <v>76</v>
      </c>
      <c r="X124" s="145" t="s">
        <v>5756</v>
      </c>
      <c r="Y124" s="62" t="s">
        <v>5757</v>
      </c>
      <c r="Z124" s="22"/>
      <c r="AA124" s="19"/>
      <c r="AB124" s="19"/>
      <c r="AC124" s="21" t="s">
        <v>6084</v>
      </c>
      <c r="AD124" s="19" t="s">
        <v>5758</v>
      </c>
      <c r="AE124" s="19"/>
      <c r="AF124" s="19"/>
      <c r="AG124" s="19"/>
      <c r="AH124" s="19" t="s">
        <v>68</v>
      </c>
      <c r="AI124" s="19"/>
      <c r="AJ124" s="19"/>
      <c r="AK124" s="254"/>
      <c r="AL124" s="19"/>
    </row>
    <row r="125" spans="1:38" s="94" customFormat="1" ht="14.5">
      <c r="A125" s="36">
        <v>6</v>
      </c>
      <c r="B125" s="19" t="s">
        <v>282</v>
      </c>
      <c r="C125" s="21" t="s">
        <v>128</v>
      </c>
      <c r="D125" s="19" t="s">
        <v>321</v>
      </c>
      <c r="E125" s="21" t="s">
        <v>5271</v>
      </c>
      <c r="F125" s="19"/>
      <c r="G125" s="265"/>
      <c r="H125" s="55" t="s">
        <v>5759</v>
      </c>
      <c r="I125" s="84" t="s">
        <v>3488</v>
      </c>
      <c r="J125" s="21">
        <v>1</v>
      </c>
      <c r="K125" s="21"/>
      <c r="L125" s="1">
        <v>1</v>
      </c>
      <c r="M125" s="1"/>
      <c r="N125" s="21"/>
      <c r="O125" s="19" t="s">
        <v>103</v>
      </c>
      <c r="P125" s="37">
        <v>44564</v>
      </c>
      <c r="Q125" s="34"/>
      <c r="R125" s="21" t="s">
        <v>54</v>
      </c>
      <c r="S125" s="19" t="s">
        <v>62</v>
      </c>
      <c r="T125" s="21" t="s">
        <v>49</v>
      </c>
      <c r="U125" s="21" t="s">
        <v>66</v>
      </c>
      <c r="V125" s="19" t="s">
        <v>67</v>
      </c>
      <c r="W125" s="21" t="s">
        <v>76</v>
      </c>
      <c r="X125" s="268" t="s">
        <v>5760</v>
      </c>
      <c r="Y125" s="62">
        <v>35644</v>
      </c>
      <c r="Z125" s="22"/>
      <c r="AA125" s="19"/>
      <c r="AB125" s="19"/>
      <c r="AC125" s="21" t="s">
        <v>6084</v>
      </c>
      <c r="AD125" s="19" t="s">
        <v>5761</v>
      </c>
      <c r="AE125" s="19"/>
      <c r="AF125" s="19"/>
      <c r="AG125" s="19"/>
      <c r="AH125" s="19" t="s">
        <v>5762</v>
      </c>
      <c r="AI125" s="19"/>
      <c r="AJ125" s="19"/>
      <c r="AK125" s="254"/>
      <c r="AL125" s="19"/>
    </row>
    <row r="126" spans="1:38" s="94" customFormat="1" ht="14.5">
      <c r="A126" s="36">
        <v>7</v>
      </c>
      <c r="B126" s="19" t="s">
        <v>282</v>
      </c>
      <c r="C126" s="21" t="s">
        <v>128</v>
      </c>
      <c r="D126" s="19" t="s">
        <v>321</v>
      </c>
      <c r="E126" s="21" t="s">
        <v>5271</v>
      </c>
      <c r="F126" s="19"/>
      <c r="G126" s="265"/>
      <c r="H126" s="55" t="s">
        <v>5763</v>
      </c>
      <c r="I126" s="698" t="s">
        <v>979</v>
      </c>
      <c r="J126" s="21">
        <v>1</v>
      </c>
      <c r="K126" s="21"/>
      <c r="L126" s="1">
        <v>1</v>
      </c>
      <c r="M126" s="1"/>
      <c r="N126" s="21"/>
      <c r="O126" s="19" t="s">
        <v>103</v>
      </c>
      <c r="P126" s="37">
        <v>44564</v>
      </c>
      <c r="Q126" s="34"/>
      <c r="R126" s="27" t="s">
        <v>52</v>
      </c>
      <c r="S126" s="55" t="s">
        <v>52</v>
      </c>
      <c r="T126" s="21" t="s">
        <v>49</v>
      </c>
      <c r="U126" s="21" t="s">
        <v>50</v>
      </c>
      <c r="V126" s="19" t="s">
        <v>50</v>
      </c>
      <c r="W126" s="21" t="s">
        <v>76</v>
      </c>
      <c r="X126" s="263" t="s">
        <v>5764</v>
      </c>
      <c r="Y126" s="62">
        <v>29343</v>
      </c>
      <c r="Z126" s="22"/>
      <c r="AA126" s="19"/>
      <c r="AB126" s="19"/>
      <c r="AC126" s="21" t="s">
        <v>6084</v>
      </c>
      <c r="AD126" s="19" t="s">
        <v>5765</v>
      </c>
      <c r="AE126" s="19"/>
      <c r="AF126" s="19"/>
      <c r="AG126" s="19"/>
      <c r="AH126" s="19" t="s">
        <v>50</v>
      </c>
      <c r="AI126" s="19"/>
      <c r="AJ126" s="19"/>
      <c r="AK126" s="254"/>
      <c r="AL126" s="19"/>
    </row>
    <row r="127" spans="1:38" s="94" customFormat="1" ht="14.5">
      <c r="A127" s="36">
        <v>8</v>
      </c>
      <c r="B127" s="19" t="s">
        <v>282</v>
      </c>
      <c r="C127" s="21" t="s">
        <v>128</v>
      </c>
      <c r="D127" s="19" t="s">
        <v>321</v>
      </c>
      <c r="E127" s="21" t="s">
        <v>5271</v>
      </c>
      <c r="F127" s="19"/>
      <c r="G127" s="265"/>
      <c r="H127" s="55" t="s">
        <v>5766</v>
      </c>
      <c r="I127" s="84" t="s">
        <v>5767</v>
      </c>
      <c r="J127" s="21">
        <v>1</v>
      </c>
      <c r="K127" s="21"/>
      <c r="L127" s="1">
        <v>1</v>
      </c>
      <c r="M127" s="1"/>
      <c r="N127" s="21"/>
      <c r="O127" s="19" t="s">
        <v>103</v>
      </c>
      <c r="P127" s="37">
        <v>44564</v>
      </c>
      <c r="Q127" s="34"/>
      <c r="R127" s="21" t="s">
        <v>78</v>
      </c>
      <c r="S127" s="55" t="s">
        <v>52</v>
      </c>
      <c r="T127" s="21" t="s">
        <v>73</v>
      </c>
      <c r="U127" s="21" t="s">
        <v>68</v>
      </c>
      <c r="V127" s="19" t="s">
        <v>140</v>
      </c>
      <c r="W127" s="21" t="s">
        <v>76</v>
      </c>
      <c r="X127" s="263" t="s">
        <v>5768</v>
      </c>
      <c r="Y127" s="62">
        <v>34670</v>
      </c>
      <c r="Z127" s="22"/>
      <c r="AA127" s="19"/>
      <c r="AB127" s="19"/>
      <c r="AC127" s="21" t="s">
        <v>6084</v>
      </c>
      <c r="AD127" s="19" t="s">
        <v>5769</v>
      </c>
      <c r="AE127" s="19"/>
      <c r="AF127" s="19"/>
      <c r="AG127" s="19"/>
      <c r="AH127" s="19" t="s">
        <v>68</v>
      </c>
      <c r="AI127" s="19"/>
      <c r="AJ127" s="19"/>
      <c r="AK127" s="254"/>
      <c r="AL127" s="19"/>
    </row>
    <row r="128" spans="1:38" s="94" customFormat="1" ht="14.5">
      <c r="A128" s="36">
        <v>9</v>
      </c>
      <c r="B128" s="19" t="s">
        <v>282</v>
      </c>
      <c r="C128" s="21" t="s">
        <v>128</v>
      </c>
      <c r="D128" s="19" t="s">
        <v>321</v>
      </c>
      <c r="E128" s="21" t="s">
        <v>5271</v>
      </c>
      <c r="F128" s="19"/>
      <c r="G128" s="265"/>
      <c r="H128" s="55" t="s">
        <v>5770</v>
      </c>
      <c r="I128" s="84" t="s">
        <v>5771</v>
      </c>
      <c r="J128" s="21">
        <v>1</v>
      </c>
      <c r="K128" s="21"/>
      <c r="L128" s="1">
        <v>1</v>
      </c>
      <c r="M128" s="1"/>
      <c r="N128" s="21"/>
      <c r="O128" s="19" t="s">
        <v>103</v>
      </c>
      <c r="P128" s="37">
        <v>44564</v>
      </c>
      <c r="Q128" s="34"/>
      <c r="R128" s="21" t="s">
        <v>78</v>
      </c>
      <c r="S128" s="55" t="s">
        <v>52</v>
      </c>
      <c r="T128" s="21" t="s">
        <v>73</v>
      </c>
      <c r="U128" s="21" t="s">
        <v>68</v>
      </c>
      <c r="V128" s="19" t="s">
        <v>163</v>
      </c>
      <c r="W128" s="21" t="s">
        <v>76</v>
      </c>
      <c r="X128" s="263" t="s">
        <v>5772</v>
      </c>
      <c r="Y128" s="62" t="s">
        <v>5773</v>
      </c>
      <c r="Z128" s="22"/>
      <c r="AA128" s="19"/>
      <c r="AB128" s="19"/>
      <c r="AC128" s="21" t="s">
        <v>6084</v>
      </c>
      <c r="AD128" s="19" t="s">
        <v>5774</v>
      </c>
      <c r="AE128" s="19"/>
      <c r="AF128" s="19"/>
      <c r="AG128" s="19"/>
      <c r="AH128" s="19" t="s">
        <v>68</v>
      </c>
      <c r="AI128" s="19"/>
      <c r="AJ128" s="19"/>
      <c r="AK128" s="254"/>
      <c r="AL128" s="19"/>
    </row>
    <row r="129" spans="1:38" s="94" customFormat="1" ht="14.5">
      <c r="A129" s="36">
        <v>10</v>
      </c>
      <c r="B129" s="19" t="s">
        <v>282</v>
      </c>
      <c r="C129" s="21" t="s">
        <v>128</v>
      </c>
      <c r="D129" s="19" t="s">
        <v>321</v>
      </c>
      <c r="E129" s="21" t="s">
        <v>5271</v>
      </c>
      <c r="F129" s="19"/>
      <c r="G129" s="265"/>
      <c r="H129" s="55" t="s">
        <v>5775</v>
      </c>
      <c r="I129" s="84" t="s">
        <v>5776</v>
      </c>
      <c r="J129" s="21"/>
      <c r="K129" s="21">
        <v>1</v>
      </c>
      <c r="L129" s="1">
        <v>1</v>
      </c>
      <c r="M129" s="1"/>
      <c r="N129" s="21"/>
      <c r="O129" s="19" t="s">
        <v>103</v>
      </c>
      <c r="P129" s="37">
        <v>44564</v>
      </c>
      <c r="Q129" s="34"/>
      <c r="R129" s="21" t="s">
        <v>58</v>
      </c>
      <c r="S129" s="19" t="s">
        <v>117</v>
      </c>
      <c r="T129" s="21" t="s">
        <v>73</v>
      </c>
      <c r="U129" s="21" t="s">
        <v>68</v>
      </c>
      <c r="V129" s="19" t="s">
        <v>163</v>
      </c>
      <c r="W129" s="19" t="s">
        <v>88</v>
      </c>
      <c r="X129" s="263" t="s">
        <v>163</v>
      </c>
      <c r="Y129" s="62">
        <v>34527</v>
      </c>
      <c r="Z129" s="22"/>
      <c r="AA129" s="19"/>
      <c r="AB129" s="19"/>
      <c r="AC129" s="21" t="s">
        <v>6084</v>
      </c>
      <c r="AD129" s="19" t="s">
        <v>5769</v>
      </c>
      <c r="AE129" s="19"/>
      <c r="AF129" s="19"/>
      <c r="AG129" s="19"/>
      <c r="AH129" s="19" t="s">
        <v>68</v>
      </c>
      <c r="AI129" s="19"/>
      <c r="AJ129" s="19"/>
      <c r="AK129" s="254"/>
      <c r="AL129" s="19"/>
    </row>
    <row r="130" spans="1:38" s="94" customFormat="1" ht="14.5">
      <c r="A130" s="36">
        <v>11</v>
      </c>
      <c r="B130" s="19" t="s">
        <v>282</v>
      </c>
      <c r="C130" s="21" t="s">
        <v>128</v>
      </c>
      <c r="D130" s="19" t="s">
        <v>321</v>
      </c>
      <c r="E130" s="21" t="s">
        <v>5271</v>
      </c>
      <c r="F130" s="19"/>
      <c r="G130" s="265"/>
      <c r="H130" s="55" t="s">
        <v>5777</v>
      </c>
      <c r="I130" s="84" t="s">
        <v>5778</v>
      </c>
      <c r="J130" s="21"/>
      <c r="K130" s="21">
        <v>1</v>
      </c>
      <c r="L130" s="1">
        <v>1</v>
      </c>
      <c r="M130" s="1"/>
      <c r="N130" s="21"/>
      <c r="O130" s="19" t="s">
        <v>103</v>
      </c>
      <c r="P130" s="37">
        <v>44564</v>
      </c>
      <c r="Q130" s="34"/>
      <c r="R130" s="21" t="s">
        <v>78</v>
      </c>
      <c r="S130" s="55" t="s">
        <v>52</v>
      </c>
      <c r="T130" s="21" t="s">
        <v>73</v>
      </c>
      <c r="U130" s="21" t="s">
        <v>68</v>
      </c>
      <c r="V130" s="19" t="s">
        <v>163</v>
      </c>
      <c r="W130" s="19" t="s">
        <v>88</v>
      </c>
      <c r="X130" s="263" t="s">
        <v>2539</v>
      </c>
      <c r="Y130" s="62">
        <v>33610</v>
      </c>
      <c r="Z130" s="22"/>
      <c r="AA130" s="19"/>
      <c r="AB130" s="19"/>
      <c r="AC130" s="21" t="s">
        <v>6084</v>
      </c>
      <c r="AD130" s="19" t="s">
        <v>5779</v>
      </c>
      <c r="AE130" s="19"/>
      <c r="AF130" s="19"/>
      <c r="AG130" s="19"/>
      <c r="AH130" s="19" t="s">
        <v>68</v>
      </c>
      <c r="AI130" s="19"/>
      <c r="AJ130" s="19"/>
      <c r="AK130" s="254"/>
      <c r="AL130" s="19"/>
    </row>
    <row r="131" spans="1:38" s="94" customFormat="1" ht="14.5">
      <c r="A131" s="36">
        <v>12</v>
      </c>
      <c r="B131" s="19" t="s">
        <v>282</v>
      </c>
      <c r="C131" s="21" t="s">
        <v>128</v>
      </c>
      <c r="D131" s="19" t="s">
        <v>321</v>
      </c>
      <c r="E131" s="21" t="s">
        <v>5271</v>
      </c>
      <c r="F131" s="19"/>
      <c r="G131" s="265"/>
      <c r="H131" s="55" t="s">
        <v>5780</v>
      </c>
      <c r="I131" s="543" t="s">
        <v>5781</v>
      </c>
      <c r="J131" s="21">
        <v>1</v>
      </c>
      <c r="K131" s="21"/>
      <c r="L131" s="1">
        <v>1</v>
      </c>
      <c r="M131" s="1"/>
      <c r="N131" s="21"/>
      <c r="O131" s="19" t="s">
        <v>103</v>
      </c>
      <c r="P131" s="37">
        <v>44564</v>
      </c>
      <c r="Q131" s="34"/>
      <c r="R131" s="21" t="s">
        <v>78</v>
      </c>
      <c r="S131" s="55" t="s">
        <v>52</v>
      </c>
      <c r="T131" s="21" t="s">
        <v>49</v>
      </c>
      <c r="U131" s="21" t="s">
        <v>50</v>
      </c>
      <c r="V131" s="19" t="s">
        <v>50</v>
      </c>
      <c r="W131" s="19" t="s">
        <v>71</v>
      </c>
      <c r="X131" s="263" t="s">
        <v>218</v>
      </c>
      <c r="Y131" s="62" t="s">
        <v>5782</v>
      </c>
      <c r="Z131" s="22"/>
      <c r="AA131" s="19"/>
      <c r="AB131" s="19"/>
      <c r="AC131" s="21" t="s">
        <v>6084</v>
      </c>
      <c r="AD131" s="19" t="s">
        <v>5783</v>
      </c>
      <c r="AE131" s="19"/>
      <c r="AF131" s="19"/>
      <c r="AG131" s="19"/>
      <c r="AH131" s="19" t="s">
        <v>50</v>
      </c>
      <c r="AI131" s="19"/>
      <c r="AJ131" s="19"/>
      <c r="AK131" s="254"/>
      <c r="AL131" s="19"/>
    </row>
    <row r="132" spans="1:38" s="94" customFormat="1" ht="14.5">
      <c r="A132" s="36">
        <v>13</v>
      </c>
      <c r="B132" s="19" t="s">
        <v>282</v>
      </c>
      <c r="C132" s="21" t="s">
        <v>128</v>
      </c>
      <c r="D132" s="19" t="s">
        <v>321</v>
      </c>
      <c r="E132" s="21" t="s">
        <v>5271</v>
      </c>
      <c r="F132" s="19"/>
      <c r="G132" s="265"/>
      <c r="H132" s="267" t="s">
        <v>5784</v>
      </c>
      <c r="I132" s="84" t="s">
        <v>5785</v>
      </c>
      <c r="J132" s="21">
        <v>1</v>
      </c>
      <c r="K132" s="21"/>
      <c r="L132" s="1">
        <v>1</v>
      </c>
      <c r="M132" s="1"/>
      <c r="N132" s="21"/>
      <c r="O132" s="19" t="s">
        <v>103</v>
      </c>
      <c r="P132" s="37">
        <v>44564</v>
      </c>
      <c r="Q132" s="34"/>
      <c r="R132" s="27" t="s">
        <v>52</v>
      </c>
      <c r="S132" s="55" t="s">
        <v>52</v>
      </c>
      <c r="T132" s="21" t="s">
        <v>73</v>
      </c>
      <c r="U132" s="21" t="s">
        <v>68</v>
      </c>
      <c r="V132" s="19" t="s">
        <v>212</v>
      </c>
      <c r="W132" s="19" t="s">
        <v>71</v>
      </c>
      <c r="X132" s="145" t="s">
        <v>2511</v>
      </c>
      <c r="Y132" s="62">
        <v>25301</v>
      </c>
      <c r="Z132" s="22"/>
      <c r="AA132" s="19"/>
      <c r="AB132" s="19"/>
      <c r="AC132" s="21" t="s">
        <v>6084</v>
      </c>
      <c r="AD132" s="19" t="s">
        <v>5786</v>
      </c>
      <c r="AE132" s="19"/>
      <c r="AF132" s="19"/>
      <c r="AG132" s="19"/>
      <c r="AH132" s="19" t="s">
        <v>68</v>
      </c>
      <c r="AI132" s="19"/>
      <c r="AJ132" s="19"/>
      <c r="AK132" s="254"/>
      <c r="AL132" s="19"/>
    </row>
    <row r="133" spans="1:38" s="94" customFormat="1" ht="14.5">
      <c r="A133" s="36">
        <v>14</v>
      </c>
      <c r="B133" s="19" t="s">
        <v>282</v>
      </c>
      <c r="C133" s="21" t="s">
        <v>128</v>
      </c>
      <c r="D133" s="19" t="s">
        <v>321</v>
      </c>
      <c r="E133" s="21" t="s">
        <v>5271</v>
      </c>
      <c r="F133" s="19"/>
      <c r="G133" s="265"/>
      <c r="H133" s="267" t="s">
        <v>5787</v>
      </c>
      <c r="I133" s="84" t="s">
        <v>5788</v>
      </c>
      <c r="J133" s="21"/>
      <c r="K133" s="21">
        <v>1</v>
      </c>
      <c r="L133" s="1">
        <v>1</v>
      </c>
      <c r="M133" s="1"/>
      <c r="N133" s="21"/>
      <c r="O133" s="19" t="s">
        <v>103</v>
      </c>
      <c r="P133" s="37">
        <v>44564</v>
      </c>
      <c r="Q133" s="34"/>
      <c r="R133" s="21" t="s">
        <v>81</v>
      </c>
      <c r="S133" s="55" t="s">
        <v>52</v>
      </c>
      <c r="T133" s="21" t="s">
        <v>73</v>
      </c>
      <c r="U133" s="21" t="s">
        <v>68</v>
      </c>
      <c r="V133" s="19" t="s">
        <v>212</v>
      </c>
      <c r="W133" s="19" t="s">
        <v>88</v>
      </c>
      <c r="X133" s="145" t="s">
        <v>5789</v>
      </c>
      <c r="Y133" s="62" t="s">
        <v>5790</v>
      </c>
      <c r="Z133" s="22"/>
      <c r="AA133" s="19"/>
      <c r="AB133" s="19"/>
      <c r="AC133" s="21" t="s">
        <v>6084</v>
      </c>
      <c r="AD133" s="19" t="s">
        <v>5750</v>
      </c>
      <c r="AE133" s="19"/>
      <c r="AF133" s="19"/>
      <c r="AG133" s="19"/>
      <c r="AH133" s="19" t="s">
        <v>68</v>
      </c>
      <c r="AI133" s="19"/>
      <c r="AJ133" s="19"/>
      <c r="AK133" s="254"/>
      <c r="AL133" s="19"/>
    </row>
    <row r="134" spans="1:38" s="94" customFormat="1" ht="14.5">
      <c r="A134" s="36">
        <v>15</v>
      </c>
      <c r="B134" s="19" t="s">
        <v>282</v>
      </c>
      <c r="C134" s="21" t="s">
        <v>128</v>
      </c>
      <c r="D134" s="19" t="s">
        <v>321</v>
      </c>
      <c r="E134" s="21" t="s">
        <v>5271</v>
      </c>
      <c r="F134" s="19"/>
      <c r="G134" s="265"/>
      <c r="H134" s="55" t="s">
        <v>5791</v>
      </c>
      <c r="I134" s="84" t="s">
        <v>5411</v>
      </c>
      <c r="J134" s="21">
        <v>1</v>
      </c>
      <c r="K134" s="21"/>
      <c r="L134" s="1">
        <v>1</v>
      </c>
      <c r="M134" s="1"/>
      <c r="N134" s="21"/>
      <c r="O134" s="19" t="s">
        <v>103</v>
      </c>
      <c r="P134" s="37">
        <v>44564</v>
      </c>
      <c r="Q134" s="34"/>
      <c r="R134" s="27" t="s">
        <v>52</v>
      </c>
      <c r="S134" s="55" t="s">
        <v>52</v>
      </c>
      <c r="T134" s="21" t="s">
        <v>49</v>
      </c>
      <c r="U134" s="21" t="s">
        <v>66</v>
      </c>
      <c r="V134" s="19" t="s">
        <v>67</v>
      </c>
      <c r="W134" s="21" t="s">
        <v>76</v>
      </c>
      <c r="X134" s="263" t="s">
        <v>5792</v>
      </c>
      <c r="Y134" s="62">
        <v>26676</v>
      </c>
      <c r="Z134" s="22"/>
      <c r="AA134" s="19"/>
      <c r="AB134" s="19"/>
      <c r="AC134" s="21" t="s">
        <v>6084</v>
      </c>
      <c r="AD134" s="19" t="s">
        <v>5705</v>
      </c>
      <c r="AE134" s="19"/>
      <c r="AF134" s="19"/>
      <c r="AG134" s="19"/>
      <c r="AH134" s="19" t="s">
        <v>66</v>
      </c>
      <c r="AI134" s="19"/>
      <c r="AJ134" s="19"/>
      <c r="AK134" s="254"/>
      <c r="AL134" s="19"/>
    </row>
    <row r="135" spans="1:38" s="94" customFormat="1" ht="14.5">
      <c r="A135" s="36">
        <v>16</v>
      </c>
      <c r="B135" s="19" t="s">
        <v>282</v>
      </c>
      <c r="C135" s="21" t="s">
        <v>128</v>
      </c>
      <c r="D135" s="19" t="s">
        <v>321</v>
      </c>
      <c r="E135" s="21" t="s">
        <v>5271</v>
      </c>
      <c r="F135" s="19"/>
      <c r="G135" s="265"/>
      <c r="H135" s="266" t="s">
        <v>5793</v>
      </c>
      <c r="I135" s="84" t="s">
        <v>5794</v>
      </c>
      <c r="J135" s="21"/>
      <c r="K135" s="21">
        <v>1</v>
      </c>
      <c r="L135" s="1">
        <v>1</v>
      </c>
      <c r="M135" s="1"/>
      <c r="N135" s="21"/>
      <c r="O135" s="19" t="s">
        <v>103</v>
      </c>
      <c r="P135" s="37">
        <v>44564</v>
      </c>
      <c r="Q135" s="34"/>
      <c r="R135" s="21" t="s">
        <v>78</v>
      </c>
      <c r="S135" s="55" t="s">
        <v>52</v>
      </c>
      <c r="T135" s="21" t="s">
        <v>73</v>
      </c>
      <c r="U135" s="21" t="s">
        <v>68</v>
      </c>
      <c r="V135" s="19" t="s">
        <v>140</v>
      </c>
      <c r="W135" s="19" t="s">
        <v>88</v>
      </c>
      <c r="X135" s="145" t="s">
        <v>2517</v>
      </c>
      <c r="Y135" s="62" t="s">
        <v>5795</v>
      </c>
      <c r="Z135" s="22"/>
      <c r="AA135" s="19"/>
      <c r="AB135" s="19"/>
      <c r="AC135" s="21" t="s">
        <v>6084</v>
      </c>
      <c r="AD135" s="19" t="s">
        <v>5796</v>
      </c>
      <c r="AE135" s="19"/>
      <c r="AF135" s="19"/>
      <c r="AG135" s="19"/>
      <c r="AH135" s="19" t="s">
        <v>68</v>
      </c>
      <c r="AI135" s="19"/>
      <c r="AJ135" s="19"/>
      <c r="AK135" s="254"/>
      <c r="AL135" s="19"/>
    </row>
    <row r="136" spans="1:38" s="94" customFormat="1" ht="14.5">
      <c r="A136" s="36">
        <v>17</v>
      </c>
      <c r="B136" s="19" t="s">
        <v>282</v>
      </c>
      <c r="C136" s="21" t="s">
        <v>128</v>
      </c>
      <c r="D136" s="19" t="s">
        <v>321</v>
      </c>
      <c r="E136" s="21" t="s">
        <v>5271</v>
      </c>
      <c r="F136" s="19"/>
      <c r="G136" s="265"/>
      <c r="H136" s="267" t="s">
        <v>5797</v>
      </c>
      <c r="I136" s="84" t="s">
        <v>5798</v>
      </c>
      <c r="J136" s="21"/>
      <c r="K136" s="21">
        <v>1</v>
      </c>
      <c r="L136" s="1">
        <v>1</v>
      </c>
      <c r="M136" s="1"/>
      <c r="N136" s="21"/>
      <c r="O136" s="19" t="s">
        <v>103</v>
      </c>
      <c r="P136" s="37">
        <v>44564</v>
      </c>
      <c r="Q136" s="34"/>
      <c r="R136" s="21" t="s">
        <v>81</v>
      </c>
      <c r="S136" s="55" t="s">
        <v>52</v>
      </c>
      <c r="T136" s="21" t="s">
        <v>73</v>
      </c>
      <c r="U136" s="21" t="s">
        <v>68</v>
      </c>
      <c r="V136" s="19" t="s">
        <v>140</v>
      </c>
      <c r="W136" s="19" t="s">
        <v>88</v>
      </c>
      <c r="X136" s="145" t="s">
        <v>5799</v>
      </c>
      <c r="Y136" s="62" t="s">
        <v>5800</v>
      </c>
      <c r="Z136" s="22"/>
      <c r="AA136" s="19"/>
      <c r="AB136" s="19"/>
      <c r="AC136" s="21" t="s">
        <v>6084</v>
      </c>
      <c r="AD136" s="19" t="s">
        <v>5801</v>
      </c>
      <c r="AE136" s="19"/>
      <c r="AF136" s="19"/>
      <c r="AG136" s="19"/>
      <c r="AH136" s="19" t="s">
        <v>68</v>
      </c>
      <c r="AI136" s="19"/>
      <c r="AJ136" s="19"/>
      <c r="AK136" s="254"/>
      <c r="AL136" s="19"/>
    </row>
    <row r="137" spans="1:38" s="94" customFormat="1" ht="14.5">
      <c r="A137" s="36">
        <v>18</v>
      </c>
      <c r="B137" s="19" t="s">
        <v>282</v>
      </c>
      <c r="C137" s="21" t="s">
        <v>128</v>
      </c>
      <c r="D137" s="19" t="s">
        <v>321</v>
      </c>
      <c r="E137" s="21" t="s">
        <v>5271</v>
      </c>
      <c r="F137" s="19"/>
      <c r="G137" s="265"/>
      <c r="H137" s="266" t="s">
        <v>5802</v>
      </c>
      <c r="I137" s="84" t="s">
        <v>5803</v>
      </c>
      <c r="J137" s="21">
        <v>1</v>
      </c>
      <c r="K137" s="21"/>
      <c r="L137" s="1">
        <v>1</v>
      </c>
      <c r="M137" s="1"/>
      <c r="N137" s="21"/>
      <c r="O137" s="19" t="s">
        <v>103</v>
      </c>
      <c r="P137" s="37">
        <v>44564</v>
      </c>
      <c r="Q137" s="34"/>
      <c r="R137" s="21" t="s">
        <v>54</v>
      </c>
      <c r="S137" s="19" t="s">
        <v>62</v>
      </c>
      <c r="T137" s="21" t="s">
        <v>73</v>
      </c>
      <c r="U137" s="21" t="s">
        <v>68</v>
      </c>
      <c r="V137" s="19" t="s">
        <v>212</v>
      </c>
      <c r="W137" s="21" t="s">
        <v>76</v>
      </c>
      <c r="X137" s="145" t="s">
        <v>5804</v>
      </c>
      <c r="Y137" s="62" t="s">
        <v>5805</v>
      </c>
      <c r="Z137" s="22"/>
      <c r="AA137" s="19"/>
      <c r="AB137" s="19"/>
      <c r="AC137" s="21" t="s">
        <v>6084</v>
      </c>
      <c r="AD137" s="19" t="s">
        <v>5806</v>
      </c>
      <c r="AE137" s="19"/>
      <c r="AF137" s="19"/>
      <c r="AG137" s="19"/>
      <c r="AH137" s="19" t="s">
        <v>68</v>
      </c>
      <c r="AI137" s="19"/>
      <c r="AJ137" s="19"/>
      <c r="AK137" s="254"/>
      <c r="AL137" s="19"/>
    </row>
    <row r="138" spans="1:38" s="94" customFormat="1" ht="14.5">
      <c r="A138" s="36">
        <v>19</v>
      </c>
      <c r="B138" s="19" t="s">
        <v>282</v>
      </c>
      <c r="C138" s="21" t="s">
        <v>128</v>
      </c>
      <c r="D138" s="19" t="s">
        <v>321</v>
      </c>
      <c r="E138" s="21" t="s">
        <v>5271</v>
      </c>
      <c r="F138" s="19"/>
      <c r="G138" s="265"/>
      <c r="H138" s="266" t="s">
        <v>5807</v>
      </c>
      <c r="I138" s="84" t="s">
        <v>5808</v>
      </c>
      <c r="J138" s="21">
        <v>1</v>
      </c>
      <c r="K138" s="21"/>
      <c r="L138" s="1">
        <v>1</v>
      </c>
      <c r="M138" s="1"/>
      <c r="N138" s="21"/>
      <c r="O138" s="19" t="s">
        <v>103</v>
      </c>
      <c r="P138" s="37">
        <v>44564</v>
      </c>
      <c r="Q138" s="34"/>
      <c r="R138" s="21" t="s">
        <v>54</v>
      </c>
      <c r="S138" s="19" t="s">
        <v>62</v>
      </c>
      <c r="T138" s="21" t="s">
        <v>73</v>
      </c>
      <c r="U138" s="21" t="s">
        <v>68</v>
      </c>
      <c r="V138" s="19" t="s">
        <v>140</v>
      </c>
      <c r="W138" s="21" t="s">
        <v>76</v>
      </c>
      <c r="X138" s="145" t="s">
        <v>5809</v>
      </c>
      <c r="Y138" s="62">
        <v>36566</v>
      </c>
      <c r="Z138" s="22"/>
      <c r="AA138" s="19"/>
      <c r="AB138" s="19"/>
      <c r="AC138" s="21" t="s">
        <v>6084</v>
      </c>
      <c r="AD138" s="19" t="s">
        <v>5810</v>
      </c>
      <c r="AE138" s="19"/>
      <c r="AF138" s="19"/>
      <c r="AG138" s="19"/>
      <c r="AH138" s="19" t="s">
        <v>68</v>
      </c>
      <c r="AI138" s="19"/>
      <c r="AJ138" s="19"/>
      <c r="AK138" s="254"/>
      <c r="AL138" s="19"/>
    </row>
    <row r="139" spans="1:38" s="94" customFormat="1" ht="14.5">
      <c r="A139" s="36">
        <v>20</v>
      </c>
      <c r="B139" s="19" t="s">
        <v>282</v>
      </c>
      <c r="C139" s="21" t="s">
        <v>128</v>
      </c>
      <c r="D139" s="19" t="s">
        <v>321</v>
      </c>
      <c r="E139" s="21" t="s">
        <v>5271</v>
      </c>
      <c r="F139" s="19"/>
      <c r="G139" s="265"/>
      <c r="H139" s="55" t="s">
        <v>5811</v>
      </c>
      <c r="I139" s="84" t="s">
        <v>5812</v>
      </c>
      <c r="J139" s="21">
        <v>1</v>
      </c>
      <c r="K139" s="21"/>
      <c r="L139" s="1">
        <v>1</v>
      </c>
      <c r="M139" s="1"/>
      <c r="N139" s="21"/>
      <c r="O139" s="19" t="s">
        <v>103</v>
      </c>
      <c r="P139" s="37">
        <v>44564</v>
      </c>
      <c r="Q139" s="34"/>
      <c r="R139" s="21" t="s">
        <v>54</v>
      </c>
      <c r="S139" s="19" t="s">
        <v>62</v>
      </c>
      <c r="T139" s="21" t="s">
        <v>73</v>
      </c>
      <c r="U139" s="21" t="s">
        <v>68</v>
      </c>
      <c r="V139" s="19" t="s">
        <v>140</v>
      </c>
      <c r="W139" s="19" t="s">
        <v>56</v>
      </c>
      <c r="X139" s="263" t="s">
        <v>5813</v>
      </c>
      <c r="Y139" s="62" t="s">
        <v>5814</v>
      </c>
      <c r="Z139" s="22"/>
      <c r="AA139" s="19"/>
      <c r="AB139" s="19"/>
      <c r="AC139" s="21" t="s">
        <v>6084</v>
      </c>
      <c r="AD139" s="19" t="s">
        <v>5815</v>
      </c>
      <c r="AE139" s="19"/>
      <c r="AF139" s="19"/>
      <c r="AG139" s="19"/>
      <c r="AH139" s="19" t="s">
        <v>68</v>
      </c>
      <c r="AI139" s="19"/>
      <c r="AJ139" s="19"/>
      <c r="AK139" s="254"/>
      <c r="AL139" s="19"/>
    </row>
    <row r="140" spans="1:38" s="94" customFormat="1" ht="14.5">
      <c r="A140" s="36">
        <v>21</v>
      </c>
      <c r="B140" s="19" t="s">
        <v>282</v>
      </c>
      <c r="C140" s="21" t="s">
        <v>128</v>
      </c>
      <c r="D140" s="19" t="s">
        <v>321</v>
      </c>
      <c r="E140" s="21" t="s">
        <v>5271</v>
      </c>
      <c r="F140" s="19"/>
      <c r="G140" s="265"/>
      <c r="H140" s="55" t="s">
        <v>5816</v>
      </c>
      <c r="I140" s="84" t="s">
        <v>5817</v>
      </c>
      <c r="J140" s="21">
        <v>1</v>
      </c>
      <c r="K140" s="21"/>
      <c r="L140" s="1">
        <v>1</v>
      </c>
      <c r="M140" s="1"/>
      <c r="N140" s="21"/>
      <c r="O140" s="19" t="s">
        <v>103</v>
      </c>
      <c r="P140" s="37">
        <v>44564</v>
      </c>
      <c r="Q140" s="34"/>
      <c r="R140" s="21" t="s">
        <v>58</v>
      </c>
      <c r="S140" s="19" t="s">
        <v>158</v>
      </c>
      <c r="T140" s="21" t="s">
        <v>73</v>
      </c>
      <c r="U140" s="21" t="s">
        <v>68</v>
      </c>
      <c r="V140" s="19" t="s">
        <v>140</v>
      </c>
      <c r="W140" s="21" t="s">
        <v>76</v>
      </c>
      <c r="X140" s="263" t="s">
        <v>2656</v>
      </c>
      <c r="Y140" s="62">
        <v>36957</v>
      </c>
      <c r="Z140" s="22"/>
      <c r="AA140" s="19"/>
      <c r="AB140" s="19"/>
      <c r="AC140" s="21" t="s">
        <v>6084</v>
      </c>
      <c r="AD140" s="19" t="s">
        <v>5818</v>
      </c>
      <c r="AE140" s="19"/>
      <c r="AF140" s="19"/>
      <c r="AG140" s="19"/>
      <c r="AH140" s="19" t="s">
        <v>68</v>
      </c>
      <c r="AI140" s="19"/>
      <c r="AJ140" s="19"/>
      <c r="AK140" s="254"/>
      <c r="AL140" s="19"/>
    </row>
    <row r="141" spans="1:38" s="94" customFormat="1" ht="14.5">
      <c r="A141" s="36">
        <v>22</v>
      </c>
      <c r="B141" s="19" t="s">
        <v>282</v>
      </c>
      <c r="C141" s="21" t="s">
        <v>128</v>
      </c>
      <c r="D141" s="19" t="s">
        <v>321</v>
      </c>
      <c r="E141" s="21" t="s">
        <v>5271</v>
      </c>
      <c r="F141" s="19"/>
      <c r="G141" s="265"/>
      <c r="H141" s="55" t="s">
        <v>5819</v>
      </c>
      <c r="I141" s="84" t="s">
        <v>5820</v>
      </c>
      <c r="J141" s="21"/>
      <c r="K141" s="21">
        <v>1</v>
      </c>
      <c r="L141" s="1">
        <v>1</v>
      </c>
      <c r="M141" s="1"/>
      <c r="N141" s="21"/>
      <c r="O141" s="19" t="s">
        <v>103</v>
      </c>
      <c r="P141" s="37">
        <v>44564</v>
      </c>
      <c r="Q141" s="34"/>
      <c r="R141" s="21" t="s">
        <v>54</v>
      </c>
      <c r="S141" s="19" t="s">
        <v>62</v>
      </c>
      <c r="T141" s="21" t="s">
        <v>73</v>
      </c>
      <c r="U141" s="21" t="s">
        <v>68</v>
      </c>
      <c r="V141" s="19" t="s">
        <v>140</v>
      </c>
      <c r="W141" s="19" t="s">
        <v>88</v>
      </c>
      <c r="X141" s="263" t="s">
        <v>2656</v>
      </c>
      <c r="Y141" s="62" t="s">
        <v>5821</v>
      </c>
      <c r="Z141" s="22"/>
      <c r="AA141" s="19"/>
      <c r="AB141" s="19"/>
      <c r="AC141" s="21" t="s">
        <v>6084</v>
      </c>
      <c r="AD141" s="19" t="s">
        <v>5822</v>
      </c>
      <c r="AE141" s="19"/>
      <c r="AF141" s="19"/>
      <c r="AG141" s="19"/>
      <c r="AH141" s="19" t="s">
        <v>68</v>
      </c>
      <c r="AI141" s="19"/>
      <c r="AJ141" s="19"/>
      <c r="AK141" s="254"/>
      <c r="AL141" s="19"/>
    </row>
    <row r="142" spans="1:38" s="94" customFormat="1" ht="14.5">
      <c r="A142" s="36">
        <v>23</v>
      </c>
      <c r="B142" s="19" t="s">
        <v>282</v>
      </c>
      <c r="C142" s="21" t="s">
        <v>128</v>
      </c>
      <c r="D142" s="19" t="s">
        <v>321</v>
      </c>
      <c r="E142" s="21" t="s">
        <v>5271</v>
      </c>
      <c r="F142" s="19"/>
      <c r="G142" s="265"/>
      <c r="H142" s="55" t="s">
        <v>5823</v>
      </c>
      <c r="I142" s="84" t="s">
        <v>5824</v>
      </c>
      <c r="J142" s="21">
        <v>1</v>
      </c>
      <c r="K142" s="21"/>
      <c r="L142" s="1">
        <v>1</v>
      </c>
      <c r="M142" s="1"/>
      <c r="N142" s="21"/>
      <c r="O142" s="19" t="s">
        <v>103</v>
      </c>
      <c r="P142" s="37">
        <v>44564</v>
      </c>
      <c r="Q142" s="34"/>
      <c r="R142" s="21" t="s">
        <v>54</v>
      </c>
      <c r="S142" s="19" t="s">
        <v>62</v>
      </c>
      <c r="T142" s="21" t="s">
        <v>73</v>
      </c>
      <c r="U142" s="21" t="s">
        <v>68</v>
      </c>
      <c r="V142" s="19" t="s">
        <v>140</v>
      </c>
      <c r="W142" s="19" t="s">
        <v>56</v>
      </c>
      <c r="X142" s="263" t="s">
        <v>5825</v>
      </c>
      <c r="Y142" s="62" t="s">
        <v>5826</v>
      </c>
      <c r="Z142" s="22"/>
      <c r="AA142" s="19"/>
      <c r="AB142" s="19"/>
      <c r="AC142" s="21" t="s">
        <v>6084</v>
      </c>
      <c r="AD142" s="19" t="s">
        <v>5827</v>
      </c>
      <c r="AE142" s="19"/>
      <c r="AF142" s="19"/>
      <c r="AG142" s="19"/>
      <c r="AH142" s="19" t="s">
        <v>68</v>
      </c>
      <c r="AI142" s="19"/>
      <c r="AJ142" s="19"/>
      <c r="AK142" s="254"/>
      <c r="AL142" s="19"/>
    </row>
    <row r="143" spans="1:38" s="94" customFormat="1" ht="14.5">
      <c r="A143" s="36">
        <v>24</v>
      </c>
      <c r="B143" s="19" t="s">
        <v>282</v>
      </c>
      <c r="C143" s="21" t="s">
        <v>128</v>
      </c>
      <c r="D143" s="19" t="s">
        <v>321</v>
      </c>
      <c r="E143" s="21" t="s">
        <v>5271</v>
      </c>
      <c r="F143" s="19"/>
      <c r="G143" s="265"/>
      <c r="H143" s="55" t="s">
        <v>5828</v>
      </c>
      <c r="I143" s="84" t="s">
        <v>5829</v>
      </c>
      <c r="J143" s="21">
        <v>1</v>
      </c>
      <c r="K143" s="21"/>
      <c r="L143" s="1">
        <v>1</v>
      </c>
      <c r="M143" s="1"/>
      <c r="N143" s="21"/>
      <c r="O143" s="19" t="s">
        <v>103</v>
      </c>
      <c r="P143" s="37">
        <v>44564</v>
      </c>
      <c r="Q143" s="34"/>
      <c r="R143" s="21" t="s">
        <v>78</v>
      </c>
      <c r="S143" s="55" t="s">
        <v>52</v>
      </c>
      <c r="T143" s="21" t="s">
        <v>73</v>
      </c>
      <c r="U143" s="21" t="s">
        <v>68</v>
      </c>
      <c r="V143" s="19" t="s">
        <v>140</v>
      </c>
      <c r="W143" s="19" t="s">
        <v>51</v>
      </c>
      <c r="X143" s="263" t="s">
        <v>5830</v>
      </c>
      <c r="Y143" s="62" t="s">
        <v>5831</v>
      </c>
      <c r="Z143" s="22"/>
      <c r="AA143" s="19"/>
      <c r="AB143" s="19"/>
      <c r="AC143" s="21" t="s">
        <v>6084</v>
      </c>
      <c r="AD143" s="19" t="s">
        <v>5832</v>
      </c>
      <c r="AE143" s="19"/>
      <c r="AF143" s="19"/>
      <c r="AG143" s="19"/>
      <c r="AH143" s="19" t="s">
        <v>68</v>
      </c>
      <c r="AI143" s="19"/>
      <c r="AJ143" s="19"/>
      <c r="AK143" s="254"/>
      <c r="AL143" s="19"/>
    </row>
    <row r="144" spans="1:38" s="94" customFormat="1" ht="14.5">
      <c r="A144" s="36">
        <v>25</v>
      </c>
      <c r="B144" s="19" t="s">
        <v>282</v>
      </c>
      <c r="C144" s="21" t="s">
        <v>128</v>
      </c>
      <c r="D144" s="19" t="s">
        <v>321</v>
      </c>
      <c r="E144" s="21" t="s">
        <v>5271</v>
      </c>
      <c r="F144" s="19"/>
      <c r="G144" s="265"/>
      <c r="H144" s="55" t="s">
        <v>5833</v>
      </c>
      <c r="I144" s="84" t="s">
        <v>5834</v>
      </c>
      <c r="J144" s="21"/>
      <c r="K144" s="21">
        <v>1</v>
      </c>
      <c r="L144" s="1">
        <v>1</v>
      </c>
      <c r="M144" s="1"/>
      <c r="N144" s="21"/>
      <c r="O144" s="19" t="s">
        <v>103</v>
      </c>
      <c r="P144" s="37">
        <v>44564</v>
      </c>
      <c r="Q144" s="34"/>
      <c r="R144" s="21" t="s">
        <v>54</v>
      </c>
      <c r="S144" s="19" t="s">
        <v>62</v>
      </c>
      <c r="T144" s="21" t="s">
        <v>73</v>
      </c>
      <c r="U144" s="21" t="s">
        <v>68</v>
      </c>
      <c r="V144" s="19" t="s">
        <v>140</v>
      </c>
      <c r="W144" s="19" t="s">
        <v>88</v>
      </c>
      <c r="X144" s="263" t="s">
        <v>5835</v>
      </c>
      <c r="Y144" s="62">
        <v>34550</v>
      </c>
      <c r="Z144" s="22"/>
      <c r="AA144" s="19"/>
      <c r="AB144" s="19"/>
      <c r="AC144" s="21" t="s">
        <v>6084</v>
      </c>
      <c r="AD144" s="19" t="s">
        <v>5836</v>
      </c>
      <c r="AE144" s="19"/>
      <c r="AF144" s="19"/>
      <c r="AG144" s="19"/>
      <c r="AH144" s="19" t="s">
        <v>68</v>
      </c>
      <c r="AI144" s="19"/>
      <c r="AJ144" s="19"/>
      <c r="AK144" s="254"/>
      <c r="AL144" s="19"/>
    </row>
    <row r="145" spans="1:38" s="94" customFormat="1" ht="14.5">
      <c r="A145" s="36">
        <v>26</v>
      </c>
      <c r="B145" s="19" t="s">
        <v>282</v>
      </c>
      <c r="C145" s="21" t="s">
        <v>128</v>
      </c>
      <c r="D145" s="19" t="s">
        <v>321</v>
      </c>
      <c r="E145" s="21" t="s">
        <v>5271</v>
      </c>
      <c r="F145" s="19"/>
      <c r="G145" s="265"/>
      <c r="H145" s="55" t="s">
        <v>5837</v>
      </c>
      <c r="I145" s="84" t="s">
        <v>5838</v>
      </c>
      <c r="J145" s="21">
        <v>1</v>
      </c>
      <c r="K145" s="21"/>
      <c r="L145" s="1">
        <v>1</v>
      </c>
      <c r="M145" s="1"/>
      <c r="N145" s="21"/>
      <c r="O145" s="19" t="s">
        <v>103</v>
      </c>
      <c r="P145" s="37">
        <v>44564</v>
      </c>
      <c r="Q145" s="34"/>
      <c r="R145" s="21" t="s">
        <v>109</v>
      </c>
      <c r="S145" s="19" t="s">
        <v>48</v>
      </c>
      <c r="T145" s="21" t="s">
        <v>73</v>
      </c>
      <c r="U145" s="21" t="s">
        <v>68</v>
      </c>
      <c r="V145" s="19" t="s">
        <v>140</v>
      </c>
      <c r="W145" s="19" t="s">
        <v>88</v>
      </c>
      <c r="X145" s="263" t="s">
        <v>2523</v>
      </c>
      <c r="Y145" s="62">
        <v>35745</v>
      </c>
      <c r="Z145" s="22"/>
      <c r="AA145" s="19"/>
      <c r="AB145" s="19"/>
      <c r="AC145" s="21" t="s">
        <v>6084</v>
      </c>
      <c r="AD145" s="19" t="s">
        <v>5836</v>
      </c>
      <c r="AE145" s="19"/>
      <c r="AF145" s="19"/>
      <c r="AG145" s="19"/>
      <c r="AH145" s="19" t="s">
        <v>68</v>
      </c>
      <c r="AI145" s="19"/>
      <c r="AJ145" s="19"/>
      <c r="AK145" s="254"/>
      <c r="AL145" s="19"/>
    </row>
    <row r="146" spans="1:38" s="94" customFormat="1" ht="14.5">
      <c r="A146" s="36">
        <v>27</v>
      </c>
      <c r="B146" s="19" t="s">
        <v>282</v>
      </c>
      <c r="C146" s="21" t="s">
        <v>128</v>
      </c>
      <c r="D146" s="19" t="s">
        <v>321</v>
      </c>
      <c r="E146" s="21" t="s">
        <v>5271</v>
      </c>
      <c r="F146" s="19"/>
      <c r="G146" s="265"/>
      <c r="H146" s="55" t="s">
        <v>5839</v>
      </c>
      <c r="I146" s="84" t="s">
        <v>5840</v>
      </c>
      <c r="J146" s="21"/>
      <c r="K146" s="21">
        <v>1</v>
      </c>
      <c r="L146" s="1">
        <v>1</v>
      </c>
      <c r="M146" s="1"/>
      <c r="N146" s="21"/>
      <c r="O146" s="19" t="s">
        <v>103</v>
      </c>
      <c r="P146" s="37">
        <v>44564</v>
      </c>
      <c r="Q146" s="34"/>
      <c r="R146" s="21" t="s">
        <v>81</v>
      </c>
      <c r="S146" s="55" t="s">
        <v>52</v>
      </c>
      <c r="T146" s="21" t="s">
        <v>73</v>
      </c>
      <c r="U146" s="21" t="s">
        <v>68</v>
      </c>
      <c r="V146" s="19" t="s">
        <v>140</v>
      </c>
      <c r="W146" s="19" t="s">
        <v>88</v>
      </c>
      <c r="X146" s="263" t="s">
        <v>5841</v>
      </c>
      <c r="Y146" s="62">
        <v>36229</v>
      </c>
      <c r="Z146" s="22"/>
      <c r="AA146" s="19"/>
      <c r="AB146" s="19"/>
      <c r="AC146" s="21" t="s">
        <v>6084</v>
      </c>
      <c r="AD146" s="19" t="s">
        <v>5842</v>
      </c>
      <c r="AE146" s="19"/>
      <c r="AF146" s="19"/>
      <c r="AG146" s="19"/>
      <c r="AH146" s="19" t="s">
        <v>68</v>
      </c>
      <c r="AI146" s="19"/>
      <c r="AJ146" s="19"/>
      <c r="AK146" s="254"/>
      <c r="AL146" s="19"/>
    </row>
    <row r="147" spans="1:38" s="94" customFormat="1" ht="14.5">
      <c r="A147" s="36">
        <v>28</v>
      </c>
      <c r="B147" s="19" t="s">
        <v>282</v>
      </c>
      <c r="C147" s="21" t="s">
        <v>128</v>
      </c>
      <c r="D147" s="19" t="s">
        <v>321</v>
      </c>
      <c r="E147" s="21" t="s">
        <v>5271</v>
      </c>
      <c r="F147" s="19"/>
      <c r="G147" s="265"/>
      <c r="H147" s="55" t="s">
        <v>5843</v>
      </c>
      <c r="I147" s="84" t="s">
        <v>5844</v>
      </c>
      <c r="J147" s="21"/>
      <c r="K147" s="21">
        <v>1</v>
      </c>
      <c r="L147" s="1">
        <v>1</v>
      </c>
      <c r="M147" s="1"/>
      <c r="N147" s="21"/>
      <c r="O147" s="19" t="s">
        <v>103</v>
      </c>
      <c r="P147" s="37">
        <v>44564</v>
      </c>
      <c r="Q147" s="34"/>
      <c r="R147" s="21" t="s">
        <v>78</v>
      </c>
      <c r="S147" s="55" t="s">
        <v>52</v>
      </c>
      <c r="T147" s="21" t="s">
        <v>73</v>
      </c>
      <c r="U147" s="21" t="s">
        <v>68</v>
      </c>
      <c r="V147" s="19" t="s">
        <v>5845</v>
      </c>
      <c r="W147" s="19" t="s">
        <v>88</v>
      </c>
      <c r="X147" s="263" t="s">
        <v>2517</v>
      </c>
      <c r="Y147" s="62" t="s">
        <v>5846</v>
      </c>
      <c r="Z147" s="22"/>
      <c r="AA147" s="19"/>
      <c r="AB147" s="19"/>
      <c r="AC147" s="21" t="s">
        <v>6084</v>
      </c>
      <c r="AD147" s="19" t="s">
        <v>5847</v>
      </c>
      <c r="AE147" s="19"/>
      <c r="AF147" s="19"/>
      <c r="AG147" s="19"/>
      <c r="AH147" s="19" t="s">
        <v>68</v>
      </c>
      <c r="AI147" s="19"/>
      <c r="AJ147" s="19"/>
      <c r="AK147" s="254"/>
      <c r="AL147" s="19"/>
    </row>
    <row r="148" spans="1:38" s="94" customFormat="1" ht="14.5">
      <c r="A148" s="36">
        <v>29</v>
      </c>
      <c r="B148" s="19" t="s">
        <v>282</v>
      </c>
      <c r="C148" s="21" t="s">
        <v>128</v>
      </c>
      <c r="D148" s="19" t="s">
        <v>321</v>
      </c>
      <c r="E148" s="21" t="s">
        <v>5271</v>
      </c>
      <c r="F148" s="19"/>
      <c r="G148" s="265"/>
      <c r="H148" s="55" t="s">
        <v>5848</v>
      </c>
      <c r="I148" s="84" t="s">
        <v>5849</v>
      </c>
      <c r="J148" s="21"/>
      <c r="K148" s="21">
        <v>1</v>
      </c>
      <c r="L148" s="1">
        <v>1</v>
      </c>
      <c r="M148" s="1"/>
      <c r="N148" s="21"/>
      <c r="O148" s="19" t="s">
        <v>103</v>
      </c>
      <c r="P148" s="37">
        <v>44564</v>
      </c>
      <c r="Q148" s="34"/>
      <c r="R148" s="21" t="s">
        <v>78</v>
      </c>
      <c r="S148" s="55" t="s">
        <v>52</v>
      </c>
      <c r="T148" s="21" t="s">
        <v>73</v>
      </c>
      <c r="U148" s="21" t="s">
        <v>68</v>
      </c>
      <c r="V148" s="19" t="s">
        <v>140</v>
      </c>
      <c r="W148" s="19" t="s">
        <v>88</v>
      </c>
      <c r="X148" s="263" t="s">
        <v>5850</v>
      </c>
      <c r="Y148" s="62">
        <v>31147</v>
      </c>
      <c r="Z148" s="22"/>
      <c r="AA148" s="19"/>
      <c r="AB148" s="19"/>
      <c r="AC148" s="21" t="s">
        <v>6084</v>
      </c>
      <c r="AD148" s="19" t="s">
        <v>5851</v>
      </c>
      <c r="AE148" s="19"/>
      <c r="AF148" s="19"/>
      <c r="AG148" s="19"/>
      <c r="AH148" s="19" t="s">
        <v>68</v>
      </c>
      <c r="AI148" s="19"/>
      <c r="AJ148" s="19"/>
      <c r="AK148" s="254"/>
      <c r="AL148" s="19"/>
    </row>
    <row r="149" spans="1:38" s="94" customFormat="1" ht="14.5">
      <c r="A149" s="36">
        <v>30</v>
      </c>
      <c r="B149" s="19" t="s">
        <v>282</v>
      </c>
      <c r="C149" s="21" t="s">
        <v>128</v>
      </c>
      <c r="D149" s="19" t="s">
        <v>321</v>
      </c>
      <c r="E149" s="21" t="s">
        <v>5271</v>
      </c>
      <c r="F149" s="19"/>
      <c r="G149" s="265"/>
      <c r="H149" s="55" t="s">
        <v>5852</v>
      </c>
      <c r="I149" s="84" t="s">
        <v>5853</v>
      </c>
      <c r="J149" s="21"/>
      <c r="K149" s="21">
        <v>1</v>
      </c>
      <c r="L149" s="1">
        <v>1</v>
      </c>
      <c r="M149" s="1"/>
      <c r="N149" s="21"/>
      <c r="O149" s="19" t="s">
        <v>103</v>
      </c>
      <c r="P149" s="37">
        <v>44564</v>
      </c>
      <c r="Q149" s="34"/>
      <c r="R149" s="21" t="s">
        <v>58</v>
      </c>
      <c r="S149" s="19" t="s">
        <v>117</v>
      </c>
      <c r="T149" s="21" t="s">
        <v>73</v>
      </c>
      <c r="U149" s="21" t="s">
        <v>68</v>
      </c>
      <c r="V149" s="19" t="s">
        <v>212</v>
      </c>
      <c r="W149" s="21" t="s">
        <v>76</v>
      </c>
      <c r="X149" s="263" t="s">
        <v>5854</v>
      </c>
      <c r="Y149" s="62" t="s">
        <v>5855</v>
      </c>
      <c r="Z149" s="22"/>
      <c r="AA149" s="19"/>
      <c r="AB149" s="19"/>
      <c r="AC149" s="21" t="s">
        <v>6084</v>
      </c>
      <c r="AD149" s="19" t="s">
        <v>5705</v>
      </c>
      <c r="AE149" s="19"/>
      <c r="AF149" s="19"/>
      <c r="AG149" s="19"/>
      <c r="AH149" s="19" t="s">
        <v>68</v>
      </c>
      <c r="AI149" s="19"/>
      <c r="AJ149" s="19"/>
      <c r="AK149" s="254"/>
      <c r="AL149" s="19"/>
    </row>
    <row r="150" spans="1:38" s="94" customFormat="1" ht="14.5">
      <c r="A150" s="36">
        <v>31</v>
      </c>
      <c r="B150" s="19" t="s">
        <v>282</v>
      </c>
      <c r="C150" s="21" t="s">
        <v>128</v>
      </c>
      <c r="D150" s="19" t="s">
        <v>321</v>
      </c>
      <c r="E150" s="21" t="s">
        <v>5271</v>
      </c>
      <c r="F150" s="19"/>
      <c r="G150" s="265"/>
      <c r="H150" s="55" t="s">
        <v>5856</v>
      </c>
      <c r="I150" s="84" t="s">
        <v>5857</v>
      </c>
      <c r="J150" s="21">
        <v>1</v>
      </c>
      <c r="K150" s="21"/>
      <c r="L150" s="1">
        <v>1</v>
      </c>
      <c r="M150" s="1"/>
      <c r="N150" s="21"/>
      <c r="O150" s="19" t="s">
        <v>103</v>
      </c>
      <c r="P150" s="37">
        <v>44564</v>
      </c>
      <c r="Q150" s="34"/>
      <c r="R150" s="21" t="s">
        <v>54</v>
      </c>
      <c r="S150" s="19" t="s">
        <v>55</v>
      </c>
      <c r="T150" s="21" t="s">
        <v>73</v>
      </c>
      <c r="U150" s="21" t="s">
        <v>68</v>
      </c>
      <c r="V150" s="19" t="s">
        <v>140</v>
      </c>
      <c r="W150" s="19" t="s">
        <v>56</v>
      </c>
      <c r="X150" s="263" t="s">
        <v>5858</v>
      </c>
      <c r="Y150" s="62" t="s">
        <v>5859</v>
      </c>
      <c r="Z150" s="22"/>
      <c r="AA150" s="19"/>
      <c r="AB150" s="19"/>
      <c r="AC150" s="21" t="s">
        <v>6084</v>
      </c>
      <c r="AD150" s="19" t="s">
        <v>5705</v>
      </c>
      <c r="AE150" s="19"/>
      <c r="AF150" s="19"/>
      <c r="AG150" s="19"/>
      <c r="AH150" s="19" t="s">
        <v>68</v>
      </c>
      <c r="AI150" s="19"/>
      <c r="AJ150" s="19"/>
      <c r="AK150" s="254"/>
      <c r="AL150" s="19"/>
    </row>
    <row r="151" spans="1:38" s="94" customFormat="1" ht="14">
      <c r="A151" s="36">
        <v>32</v>
      </c>
      <c r="B151" s="19" t="s">
        <v>282</v>
      </c>
      <c r="C151" s="21" t="s">
        <v>128</v>
      </c>
      <c r="D151" s="19" t="s">
        <v>321</v>
      </c>
      <c r="E151" s="21" t="s">
        <v>5271</v>
      </c>
      <c r="F151" s="256"/>
      <c r="G151" s="302"/>
      <c r="H151" s="55" t="s">
        <v>5861</v>
      </c>
      <c r="I151" s="84" t="s">
        <v>5862</v>
      </c>
      <c r="J151" s="52"/>
      <c r="K151" s="28">
        <v>1</v>
      </c>
      <c r="L151" s="1">
        <v>1</v>
      </c>
      <c r="M151" s="1"/>
      <c r="N151" s="21"/>
      <c r="O151" s="19" t="s">
        <v>103</v>
      </c>
      <c r="P151" s="37">
        <v>44564</v>
      </c>
      <c r="Q151" s="34"/>
      <c r="R151" s="257" t="s">
        <v>78</v>
      </c>
      <c r="S151" s="270" t="s">
        <v>52</v>
      </c>
      <c r="T151" s="21" t="s">
        <v>73</v>
      </c>
      <c r="U151" s="21" t="s">
        <v>68</v>
      </c>
      <c r="V151" s="19" t="s">
        <v>140</v>
      </c>
      <c r="W151" s="19" t="s">
        <v>88</v>
      </c>
      <c r="X151" s="263" t="s">
        <v>2517</v>
      </c>
      <c r="Y151" s="61">
        <v>31967</v>
      </c>
      <c r="Z151" s="22"/>
      <c r="AA151" s="27"/>
      <c r="AB151" s="21"/>
      <c r="AC151" s="21" t="s">
        <v>6084</v>
      </c>
      <c r="AD151" s="19" t="s">
        <v>5863</v>
      </c>
      <c r="AE151" s="93"/>
      <c r="AF151" s="93"/>
      <c r="AG151" s="93"/>
      <c r="AH151" s="19" t="s">
        <v>68</v>
      </c>
      <c r="AI151" s="260"/>
      <c r="AJ151" s="260"/>
      <c r="AK151" s="295"/>
      <c r="AL151" s="300"/>
    </row>
    <row r="152" spans="1:38" s="94" customFormat="1" ht="14">
      <c r="A152" s="36">
        <v>33</v>
      </c>
      <c r="B152" s="19" t="s">
        <v>282</v>
      </c>
      <c r="C152" s="21" t="s">
        <v>128</v>
      </c>
      <c r="D152" s="19" t="s">
        <v>321</v>
      </c>
      <c r="E152" s="21" t="s">
        <v>5271</v>
      </c>
      <c r="F152" s="256"/>
      <c r="G152" s="302"/>
      <c r="H152" s="55" t="s">
        <v>5864</v>
      </c>
      <c r="I152" s="84" t="s">
        <v>5865</v>
      </c>
      <c r="J152" s="52">
        <v>1</v>
      </c>
      <c r="K152" s="28"/>
      <c r="L152" s="1">
        <v>1</v>
      </c>
      <c r="M152" s="1"/>
      <c r="N152" s="21"/>
      <c r="O152" s="19" t="s">
        <v>103</v>
      </c>
      <c r="P152" s="37">
        <v>44564</v>
      </c>
      <c r="Q152" s="34"/>
      <c r="R152" s="257" t="s">
        <v>78</v>
      </c>
      <c r="S152" s="270" t="s">
        <v>52</v>
      </c>
      <c r="T152" s="21" t="s">
        <v>73</v>
      </c>
      <c r="U152" s="21" t="s">
        <v>68</v>
      </c>
      <c r="V152" s="19" t="s">
        <v>140</v>
      </c>
      <c r="W152" s="21" t="s">
        <v>76</v>
      </c>
      <c r="X152" s="263" t="s">
        <v>5866</v>
      </c>
      <c r="Y152" s="61">
        <v>37261</v>
      </c>
      <c r="Z152" s="22"/>
      <c r="AA152" s="27"/>
      <c r="AB152" s="21"/>
      <c r="AC152" s="21" t="s">
        <v>6084</v>
      </c>
      <c r="AD152" s="49" t="s">
        <v>5801</v>
      </c>
      <c r="AE152" s="93"/>
      <c r="AF152" s="93"/>
      <c r="AG152" s="93"/>
      <c r="AH152" s="19" t="s">
        <v>68</v>
      </c>
      <c r="AI152" s="260"/>
      <c r="AJ152" s="260"/>
      <c r="AK152" s="295"/>
      <c r="AL152" s="300"/>
    </row>
    <row r="153" spans="1:38" s="94" customFormat="1" ht="14.5" thickBot="1">
      <c r="A153" s="36">
        <v>34</v>
      </c>
      <c r="B153" s="19" t="s">
        <v>282</v>
      </c>
      <c r="C153" s="21" t="s">
        <v>128</v>
      </c>
      <c r="D153" s="19" t="s">
        <v>321</v>
      </c>
      <c r="E153" s="21" t="s">
        <v>5271</v>
      </c>
      <c r="F153" s="256"/>
      <c r="G153" s="302"/>
      <c r="H153" s="55" t="s">
        <v>5867</v>
      </c>
      <c r="I153" s="84" t="s">
        <v>5868</v>
      </c>
      <c r="J153" s="52"/>
      <c r="K153" s="28">
        <v>1</v>
      </c>
      <c r="L153" s="1">
        <v>1</v>
      </c>
      <c r="M153" s="1"/>
      <c r="N153" s="21"/>
      <c r="O153" s="19" t="s">
        <v>103</v>
      </c>
      <c r="P153" s="37">
        <v>44564</v>
      </c>
      <c r="Q153" s="34"/>
      <c r="R153" s="257" t="s">
        <v>78</v>
      </c>
      <c r="S153" s="270" t="s">
        <v>52</v>
      </c>
      <c r="T153" s="21" t="s">
        <v>73</v>
      </c>
      <c r="U153" s="21" t="s">
        <v>68</v>
      </c>
      <c r="V153" s="19" t="s">
        <v>140</v>
      </c>
      <c r="W153" s="19" t="s">
        <v>88</v>
      </c>
      <c r="X153" s="263" t="s">
        <v>5869</v>
      </c>
      <c r="Y153" s="61">
        <v>28251</v>
      </c>
      <c r="Z153" s="22"/>
      <c r="AA153" s="27"/>
      <c r="AB153" s="21"/>
      <c r="AC153" s="21" t="s">
        <v>6084</v>
      </c>
      <c r="AD153" s="49" t="s">
        <v>5870</v>
      </c>
      <c r="AE153" s="93"/>
      <c r="AF153" s="259"/>
      <c r="AG153" s="259"/>
      <c r="AH153" s="19" t="s">
        <v>68</v>
      </c>
      <c r="AI153" s="260"/>
      <c r="AJ153" s="260"/>
      <c r="AK153" s="295"/>
      <c r="AL153" s="300"/>
    </row>
    <row r="154" spans="1:38" ht="14.5" thickTop="1">
      <c r="A154" s="225"/>
      <c r="B154" s="14"/>
      <c r="C154" s="9"/>
      <c r="D154" s="9"/>
      <c r="E154" s="9"/>
      <c r="F154" s="9"/>
      <c r="G154" s="9"/>
      <c r="H154" s="9"/>
      <c r="I154" s="10"/>
      <c r="J154" s="226">
        <f>SUM(J120:J153)</f>
        <v>20</v>
      </c>
      <c r="K154" s="226">
        <f>SUM(K120:K153)</f>
        <v>14</v>
      </c>
      <c r="L154" s="226">
        <f>SUM(L120:L153)</f>
        <v>34</v>
      </c>
      <c r="M154" s="226">
        <f>SUM(M120:M153)</f>
        <v>0</v>
      </c>
      <c r="N154" s="226">
        <f>SUM(N120:N153)</f>
        <v>0</v>
      </c>
      <c r="O154" s="11"/>
      <c r="P154" s="13"/>
      <c r="Q154" s="12"/>
      <c r="R154" s="13"/>
      <c r="S154" s="9"/>
      <c r="T154" s="9"/>
      <c r="U154" s="9"/>
      <c r="V154" s="9"/>
      <c r="W154" s="9"/>
      <c r="X154" s="10"/>
      <c r="Y154" s="227"/>
      <c r="Z154" s="14"/>
      <c r="AA154" s="14"/>
      <c r="AB154" s="14"/>
      <c r="AC154" s="9"/>
      <c r="AD154" s="9"/>
      <c r="AE154" s="9"/>
      <c r="AF154" s="9"/>
      <c r="AG154" s="9"/>
      <c r="AH154" s="9"/>
      <c r="AI154" s="14"/>
      <c r="AJ154" s="14"/>
      <c r="AK154" s="15"/>
      <c r="AL154" s="228"/>
    </row>
    <row r="155" spans="1:38" ht="14">
      <c r="A155" s="229"/>
      <c r="B155" s="230"/>
      <c r="C155" s="231"/>
      <c r="D155" s="231"/>
      <c r="E155" s="231"/>
      <c r="F155" s="231"/>
      <c r="G155" s="231"/>
      <c r="H155" s="231"/>
      <c r="I155" s="232"/>
      <c r="J155" s="813">
        <f>J154+K154</f>
        <v>34</v>
      </c>
      <c r="K155" s="813"/>
      <c r="L155" s="814">
        <f>L154+M154+N154</f>
        <v>34</v>
      </c>
      <c r="M155" s="815"/>
      <c r="N155" s="816"/>
      <c r="O155" s="233"/>
      <c r="P155" s="234"/>
      <c r="Q155" s="233"/>
      <c r="R155" s="231"/>
      <c r="S155" s="231"/>
      <c r="T155" s="232"/>
      <c r="U155" s="231"/>
      <c r="V155" s="231"/>
      <c r="W155" s="232"/>
      <c r="X155" s="235"/>
      <c r="Y155" s="230"/>
      <c r="Z155" s="230"/>
      <c r="AA155" s="230"/>
      <c r="AB155" s="231"/>
      <c r="AC155" s="231"/>
      <c r="AD155" s="231"/>
      <c r="AE155" s="231"/>
      <c r="AF155" s="231"/>
      <c r="AG155" s="231"/>
      <c r="AH155" s="230"/>
      <c r="AI155" s="230"/>
      <c r="AJ155" s="236"/>
      <c r="AK155" s="237"/>
      <c r="AL155" s="237"/>
    </row>
    <row r="160" spans="1:38" s="577" customFormat="1" ht="14">
      <c r="A160" s="64">
        <v>9</v>
      </c>
      <c r="B160" s="29" t="s">
        <v>282</v>
      </c>
      <c r="C160" s="1" t="s">
        <v>128</v>
      </c>
      <c r="D160" s="1" t="s">
        <v>321</v>
      </c>
      <c r="E160" s="1" t="s">
        <v>853</v>
      </c>
      <c r="F160" s="1"/>
      <c r="G160" s="1" t="s">
        <v>1010</v>
      </c>
      <c r="H160" s="1" t="s">
        <v>1011</v>
      </c>
      <c r="I160" s="543" t="s">
        <v>1012</v>
      </c>
      <c r="J160" s="1">
        <v>1</v>
      </c>
      <c r="K160" s="1"/>
      <c r="L160" s="1">
        <v>1</v>
      </c>
      <c r="M160" s="1"/>
      <c r="N160" s="1"/>
      <c r="O160" s="1" t="s">
        <v>47</v>
      </c>
      <c r="P160" s="20">
        <v>44089</v>
      </c>
      <c r="Q160" s="4" t="str">
        <f t="shared" ref="Q160:Q165" ca="1" si="10">DATEDIF(P160,NOW(),"Y")&amp;" Tahun "&amp;DATEDIF(P160,NOW(),"YM")&amp;" Bulan"&amp;DATEDIF(P160,NOW(),"MD")&amp;" Hari"</f>
        <v>1 Tahun 10 Bulan21 Hari</v>
      </c>
      <c r="R160" s="1" t="s">
        <v>54</v>
      </c>
      <c r="S160" s="1" t="s">
        <v>62</v>
      </c>
      <c r="T160" s="1" t="s">
        <v>49</v>
      </c>
      <c r="U160" s="1" t="s">
        <v>50</v>
      </c>
      <c r="V160" s="1" t="s">
        <v>50</v>
      </c>
      <c r="W160" s="1" t="s">
        <v>88</v>
      </c>
      <c r="X160" s="2" t="s">
        <v>2513</v>
      </c>
      <c r="Y160" s="71">
        <v>31963</v>
      </c>
      <c r="Z160" s="4" t="str">
        <f t="shared" ref="Z160:Z165" ca="1" si="11">DATEDIF(Y160,NOW(),"Y")&amp;" Tahun "&amp;DATEDIF(Y160,NOW(),"YM")&amp;" Bulan"</f>
        <v>35 Tahun 1 Bulan</v>
      </c>
      <c r="AA160" s="1"/>
      <c r="AB160" s="1"/>
      <c r="AC160" s="7" t="s">
        <v>1119</v>
      </c>
      <c r="AD160" s="1" t="s">
        <v>4610</v>
      </c>
      <c r="AE160" s="1"/>
      <c r="AF160" s="1"/>
      <c r="AG160" s="1"/>
      <c r="AH160" s="1"/>
      <c r="AI160" s="1"/>
      <c r="AJ160" s="1"/>
      <c r="AK160" s="286"/>
      <c r="AL160" s="1">
        <v>438344558</v>
      </c>
    </row>
    <row r="161" spans="1:38" s="97" customFormat="1" ht="14">
      <c r="A161" s="64">
        <v>15</v>
      </c>
      <c r="B161" s="29" t="s">
        <v>282</v>
      </c>
      <c r="C161" s="1" t="s">
        <v>128</v>
      </c>
      <c r="D161" s="1" t="s">
        <v>321</v>
      </c>
      <c r="E161" s="1" t="s">
        <v>173</v>
      </c>
      <c r="F161" s="1" t="s">
        <v>1057</v>
      </c>
      <c r="G161" s="1" t="s">
        <v>1058</v>
      </c>
      <c r="H161" s="5" t="s">
        <v>1059</v>
      </c>
      <c r="I161" s="543" t="s">
        <v>1060</v>
      </c>
      <c r="J161" s="7">
        <v>1</v>
      </c>
      <c r="K161" s="7"/>
      <c r="L161" s="7">
        <v>1</v>
      </c>
      <c r="M161" s="7"/>
      <c r="N161" s="1"/>
      <c r="O161" s="1" t="s">
        <v>103</v>
      </c>
      <c r="P161" s="20">
        <v>43863</v>
      </c>
      <c r="Q161" s="4" t="str">
        <f t="shared" ca="1" si="10"/>
        <v>2 Tahun 6 Bulan3 Hari</v>
      </c>
      <c r="R161" s="1" t="s">
        <v>54</v>
      </c>
      <c r="S161" s="1" t="s">
        <v>62</v>
      </c>
      <c r="T161" s="1" t="s">
        <v>49</v>
      </c>
      <c r="U161" s="1" t="s">
        <v>126</v>
      </c>
      <c r="V161" s="1" t="s">
        <v>166</v>
      </c>
      <c r="W161" s="1" t="s">
        <v>76</v>
      </c>
      <c r="X161" s="2" t="s">
        <v>2530</v>
      </c>
      <c r="Y161" s="71">
        <v>34799</v>
      </c>
      <c r="Z161" s="4" t="str">
        <f t="shared" ca="1" si="11"/>
        <v>27 Tahun 3 Bulan</v>
      </c>
      <c r="AA161" s="1"/>
      <c r="AB161" s="1"/>
      <c r="AC161" s="7" t="s">
        <v>1119</v>
      </c>
      <c r="AD161" s="1" t="s">
        <v>2934</v>
      </c>
      <c r="AE161" s="1"/>
      <c r="AF161" s="1"/>
      <c r="AG161" s="1"/>
      <c r="AH161" s="1" t="s">
        <v>126</v>
      </c>
      <c r="AI161" s="1"/>
      <c r="AJ161" s="1"/>
      <c r="AK161" s="286"/>
      <c r="AL161" s="1">
        <v>644438907</v>
      </c>
    </row>
    <row r="162" spans="1:38" s="97" customFormat="1" ht="14">
      <c r="A162" s="64">
        <v>23</v>
      </c>
      <c r="B162" s="29" t="s">
        <v>282</v>
      </c>
      <c r="C162" s="1" t="s">
        <v>128</v>
      </c>
      <c r="D162" s="1" t="s">
        <v>321</v>
      </c>
      <c r="E162" s="1" t="s">
        <v>173</v>
      </c>
      <c r="F162" s="1" t="s">
        <v>1090</v>
      </c>
      <c r="G162" s="1" t="s">
        <v>1091</v>
      </c>
      <c r="H162" s="5" t="s">
        <v>3672</v>
      </c>
      <c r="I162" s="543" t="s">
        <v>1092</v>
      </c>
      <c r="J162" s="7">
        <v>1</v>
      </c>
      <c r="K162" s="7"/>
      <c r="L162" s="7">
        <v>1</v>
      </c>
      <c r="M162" s="7"/>
      <c r="N162" s="1"/>
      <c r="O162" s="1" t="s">
        <v>103</v>
      </c>
      <c r="P162" s="20">
        <v>44013</v>
      </c>
      <c r="Q162" s="4" t="str">
        <f t="shared" ca="1" si="10"/>
        <v>2 Tahun 1 Bulan4 Hari</v>
      </c>
      <c r="R162" s="1" t="s">
        <v>81</v>
      </c>
      <c r="S162" s="1"/>
      <c r="T162" s="1" t="s">
        <v>49</v>
      </c>
      <c r="U162" s="1" t="s">
        <v>50</v>
      </c>
      <c r="V162" s="1" t="s">
        <v>50</v>
      </c>
      <c r="W162" s="1" t="s">
        <v>76</v>
      </c>
      <c r="X162" s="2" t="s">
        <v>156</v>
      </c>
      <c r="Y162" s="71">
        <v>31878</v>
      </c>
      <c r="Z162" s="4" t="str">
        <f t="shared" ca="1" si="11"/>
        <v>35 Tahun 3 Bulan</v>
      </c>
      <c r="AA162" s="1"/>
      <c r="AB162" s="1"/>
      <c r="AC162" s="7" t="s">
        <v>1119</v>
      </c>
      <c r="AD162" s="1" t="s">
        <v>2943</v>
      </c>
      <c r="AE162" s="1"/>
      <c r="AF162" s="1"/>
      <c r="AG162" s="1"/>
      <c r="AH162" s="1" t="s">
        <v>214</v>
      </c>
      <c r="AI162" s="1"/>
      <c r="AJ162" s="1"/>
      <c r="AK162" s="286"/>
      <c r="AL162" s="1">
        <v>952394467</v>
      </c>
    </row>
    <row r="163" spans="1:38" s="97" customFormat="1" ht="14">
      <c r="A163" s="64">
        <v>63</v>
      </c>
      <c r="B163" s="29" t="s">
        <v>282</v>
      </c>
      <c r="C163" s="1" t="s">
        <v>128</v>
      </c>
      <c r="D163" s="1" t="s">
        <v>321</v>
      </c>
      <c r="E163" s="1" t="s">
        <v>173</v>
      </c>
      <c r="F163" s="1"/>
      <c r="G163" s="1" t="s">
        <v>6674</v>
      </c>
      <c r="H163" s="1" t="s">
        <v>1065</v>
      </c>
      <c r="I163" s="543" t="s">
        <v>1066</v>
      </c>
      <c r="J163" s="7">
        <v>1</v>
      </c>
      <c r="K163" s="7"/>
      <c r="L163" s="7"/>
      <c r="M163" s="7"/>
      <c r="N163" s="1">
        <v>1</v>
      </c>
      <c r="O163" s="1"/>
      <c r="P163" s="20">
        <v>44613</v>
      </c>
      <c r="Q163" s="4" t="str">
        <f t="shared" ca="1" si="10"/>
        <v>0 Tahun 5 Bulan15 Hari</v>
      </c>
      <c r="R163" s="1" t="s">
        <v>52</v>
      </c>
      <c r="S163" s="1"/>
      <c r="T163" s="1" t="s">
        <v>73</v>
      </c>
      <c r="U163" s="1" t="s">
        <v>68</v>
      </c>
      <c r="V163" s="1" t="s">
        <v>163</v>
      </c>
      <c r="W163" s="1" t="s">
        <v>76</v>
      </c>
      <c r="X163" s="2" t="s">
        <v>2531</v>
      </c>
      <c r="Y163" s="71">
        <v>33420</v>
      </c>
      <c r="Z163" s="4" t="str">
        <f t="shared" ca="1" si="11"/>
        <v>31 Tahun 1 Bulan</v>
      </c>
      <c r="AA163" s="1"/>
      <c r="AB163" s="1"/>
      <c r="AC163" s="7" t="s">
        <v>1119</v>
      </c>
      <c r="AD163" s="1" t="s">
        <v>2936</v>
      </c>
      <c r="AE163" s="1"/>
      <c r="AF163" s="1"/>
      <c r="AG163" s="1"/>
      <c r="AH163" s="1" t="s">
        <v>68</v>
      </c>
      <c r="AI163" s="1"/>
      <c r="AJ163" s="1"/>
      <c r="AK163" s="286"/>
      <c r="AL163" s="1">
        <v>908679263</v>
      </c>
    </row>
    <row r="164" spans="1:38" s="97" customFormat="1" ht="14">
      <c r="A164" s="64">
        <v>35</v>
      </c>
      <c r="B164" s="29" t="s">
        <v>282</v>
      </c>
      <c r="C164" s="1" t="s">
        <v>128</v>
      </c>
      <c r="D164" s="1" t="s">
        <v>321</v>
      </c>
      <c r="E164" s="1" t="s">
        <v>173</v>
      </c>
      <c r="F164" s="1"/>
      <c r="G164" s="1" t="s">
        <v>3631</v>
      </c>
      <c r="H164" s="5" t="s">
        <v>3457</v>
      </c>
      <c r="I164" s="84" t="s">
        <v>3550</v>
      </c>
      <c r="J164" s="7">
        <v>1</v>
      </c>
      <c r="K164" s="7"/>
      <c r="L164" s="7"/>
      <c r="M164" s="7">
        <v>1</v>
      </c>
      <c r="N164" s="1"/>
      <c r="O164" s="1" t="s">
        <v>105</v>
      </c>
      <c r="P164" s="20">
        <v>44361</v>
      </c>
      <c r="Q164" s="4" t="str">
        <f t="shared" ca="1" si="10"/>
        <v>1 Tahun 1 Bulan22 Hari</v>
      </c>
      <c r="R164" s="1" t="s">
        <v>58</v>
      </c>
      <c r="S164" s="1" t="s">
        <v>248</v>
      </c>
      <c r="T164" s="1" t="s">
        <v>49</v>
      </c>
      <c r="U164" s="1" t="s">
        <v>66</v>
      </c>
      <c r="V164" s="1" t="s">
        <v>66</v>
      </c>
      <c r="W164" s="1" t="s">
        <v>56</v>
      </c>
      <c r="X164" s="2" t="s">
        <v>3456</v>
      </c>
      <c r="Y164" s="71">
        <v>30680</v>
      </c>
      <c r="Z164" s="4" t="str">
        <f t="shared" ca="1" si="11"/>
        <v>38 Tahun 7 Bulan</v>
      </c>
      <c r="AA164" s="1"/>
      <c r="AB164" s="1"/>
      <c r="AC164" s="7" t="s">
        <v>1119</v>
      </c>
      <c r="AD164" s="1" t="s">
        <v>3458</v>
      </c>
      <c r="AE164" s="1"/>
      <c r="AF164" s="1"/>
      <c r="AG164" s="1"/>
      <c r="AH164" s="1" t="s">
        <v>66</v>
      </c>
      <c r="AI164" s="1"/>
      <c r="AJ164" s="552" t="s">
        <v>4258</v>
      </c>
      <c r="AK164" s="286"/>
      <c r="AL164" s="1"/>
    </row>
    <row r="165" spans="1:38" s="97" customFormat="1" ht="14">
      <c r="A165" s="64">
        <v>48</v>
      </c>
      <c r="B165" s="70" t="s">
        <v>282</v>
      </c>
      <c r="C165" s="1" t="s">
        <v>128</v>
      </c>
      <c r="D165" s="1" t="s">
        <v>321</v>
      </c>
      <c r="E165" s="1" t="s">
        <v>173</v>
      </c>
      <c r="F165" s="1"/>
      <c r="G165" s="1" t="s">
        <v>5201</v>
      </c>
      <c r="H165" s="5" t="s">
        <v>4696</v>
      </c>
      <c r="I165" s="84" t="s">
        <v>4697</v>
      </c>
      <c r="J165" s="7">
        <v>1</v>
      </c>
      <c r="K165" s="7"/>
      <c r="L165" s="7"/>
      <c r="M165" s="7">
        <v>1</v>
      </c>
      <c r="N165" s="1"/>
      <c r="O165" s="1" t="s">
        <v>105</v>
      </c>
      <c r="P165" s="20">
        <v>44480</v>
      </c>
      <c r="Q165" s="4" t="str">
        <f t="shared" ca="1" si="10"/>
        <v>0 Tahun 9 Bulan25 Hari</v>
      </c>
      <c r="R165" s="1" t="s">
        <v>54</v>
      </c>
      <c r="S165" s="1" t="s">
        <v>4698</v>
      </c>
      <c r="T165" s="1" t="s">
        <v>49</v>
      </c>
      <c r="U165" s="1" t="s">
        <v>50</v>
      </c>
      <c r="V165" s="1" t="s">
        <v>111</v>
      </c>
      <c r="W165" s="1" t="s">
        <v>76</v>
      </c>
      <c r="X165" s="2" t="s">
        <v>112</v>
      </c>
      <c r="Y165" s="71">
        <v>36061</v>
      </c>
      <c r="Z165" s="4" t="str">
        <f t="shared" ca="1" si="11"/>
        <v>23 Tahun 10 Bulan</v>
      </c>
      <c r="AA165" s="5"/>
      <c r="AB165" s="1"/>
      <c r="AC165" s="7" t="s">
        <v>1119</v>
      </c>
      <c r="AD165" s="1" t="s">
        <v>4699</v>
      </c>
      <c r="AE165" s="1"/>
      <c r="AF165" s="1"/>
      <c r="AG165" s="1"/>
      <c r="AH165" s="1" t="s">
        <v>110</v>
      </c>
      <c r="AI165" s="1"/>
      <c r="AJ165" s="1"/>
      <c r="AK165" s="286"/>
      <c r="AL165" s="1"/>
    </row>
  </sheetData>
  <autoFilter ref="A35:AL36">
    <filterColumn colId="2" showButton="0"/>
    <filterColumn colId="9" showButton="0"/>
    <filterColumn colId="11" showButton="0"/>
    <filterColumn colId="12" showButton="0"/>
    <filterColumn colId="15" showButton="0"/>
    <filterColumn colId="20" showButton="0"/>
    <filterColumn colId="23" showButton="0"/>
    <filterColumn colId="26" showButton="0"/>
    <filterColumn colId="28" showButton="0"/>
    <filterColumn colId="30" showButton="0"/>
    <filterColumn colId="31" showButton="0"/>
    <filterColumn colId="32" showButton="0"/>
  </autoFilter>
  <mergeCells count="84">
    <mergeCell ref="R4:R5"/>
    <mergeCell ref="S4:S5"/>
    <mergeCell ref="T4:T5"/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U4:V4"/>
    <mergeCell ref="W4:W5"/>
    <mergeCell ref="AK4:AK5"/>
    <mergeCell ref="AL4:AL5"/>
    <mergeCell ref="Z4:Z5"/>
    <mergeCell ref="AA4:AB4"/>
    <mergeCell ref="AC4:AD4"/>
    <mergeCell ref="AE4:AH4"/>
    <mergeCell ref="AI4:AI5"/>
    <mergeCell ref="AJ4:AJ5"/>
    <mergeCell ref="X4:Y4"/>
    <mergeCell ref="J30:K30"/>
    <mergeCell ref="L30:N30"/>
    <mergeCell ref="A118:A119"/>
    <mergeCell ref="B118:B119"/>
    <mergeCell ref="C118:D118"/>
    <mergeCell ref="E118:E119"/>
    <mergeCell ref="F118:F119"/>
    <mergeCell ref="G118:G119"/>
    <mergeCell ref="H118:H119"/>
    <mergeCell ref="I118:I119"/>
    <mergeCell ref="J118:K118"/>
    <mergeCell ref="L118:N118"/>
    <mergeCell ref="G35:G36"/>
    <mergeCell ref="H35:H36"/>
    <mergeCell ref="I35:I36"/>
    <mergeCell ref="J35:K35"/>
    <mergeCell ref="O118:O119"/>
    <mergeCell ref="P118:Q118"/>
    <mergeCell ref="R118:R119"/>
    <mergeCell ref="S118:S119"/>
    <mergeCell ref="T118:T119"/>
    <mergeCell ref="U118:V118"/>
    <mergeCell ref="W118:W119"/>
    <mergeCell ref="X118:Y118"/>
    <mergeCell ref="Z118:Z119"/>
    <mergeCell ref="AA118:AB118"/>
    <mergeCell ref="AC118:AD118"/>
    <mergeCell ref="AE118:AH118"/>
    <mergeCell ref="AI118:AI119"/>
    <mergeCell ref="AJ118:AJ119"/>
    <mergeCell ref="AK118:AK119"/>
    <mergeCell ref="O35:O36"/>
    <mergeCell ref="P35:Q35"/>
    <mergeCell ref="R35:R36"/>
    <mergeCell ref="S35:S36"/>
    <mergeCell ref="T35:T36"/>
    <mergeCell ref="L35:N35"/>
    <mergeCell ref="A35:A36"/>
    <mergeCell ref="B35:B36"/>
    <mergeCell ref="C35:D35"/>
    <mergeCell ref="E35:E36"/>
    <mergeCell ref="F35:F36"/>
    <mergeCell ref="AL35:AL36"/>
    <mergeCell ref="J113:K113"/>
    <mergeCell ref="L113:N113"/>
    <mergeCell ref="J155:K155"/>
    <mergeCell ref="L155:N155"/>
    <mergeCell ref="AC35:AD35"/>
    <mergeCell ref="AE35:AH35"/>
    <mergeCell ref="AI35:AI36"/>
    <mergeCell ref="AJ35:AJ36"/>
    <mergeCell ref="AK35:AK36"/>
    <mergeCell ref="U35:V35"/>
    <mergeCell ref="W35:W36"/>
    <mergeCell ref="X35:Y35"/>
    <mergeCell ref="Z35:Z36"/>
    <mergeCell ref="AA35:AB35"/>
    <mergeCell ref="AL118:AL119"/>
  </mergeCells>
  <conditionalFormatting sqref="G4:G5">
    <cfRule type="duplicateValues" dxfId="137" priority="18"/>
  </conditionalFormatting>
  <conditionalFormatting sqref="G4:G5">
    <cfRule type="duplicateValues" dxfId="136" priority="19"/>
  </conditionalFormatting>
  <conditionalFormatting sqref="H4:H5">
    <cfRule type="duplicateValues" dxfId="135" priority="17"/>
  </conditionalFormatting>
  <conditionalFormatting sqref="G4:G5">
    <cfRule type="duplicateValues" dxfId="134" priority="20"/>
  </conditionalFormatting>
  <conditionalFormatting sqref="H4:H5">
    <cfRule type="duplicateValues" dxfId="133" priority="21"/>
  </conditionalFormatting>
  <conditionalFormatting sqref="G118:G119">
    <cfRule type="duplicateValues" dxfId="132" priority="8"/>
  </conditionalFormatting>
  <conditionalFormatting sqref="G118:G119">
    <cfRule type="duplicateValues" dxfId="131" priority="9"/>
  </conditionalFormatting>
  <conditionalFormatting sqref="H118:H119">
    <cfRule type="duplicateValues" dxfId="130" priority="7"/>
  </conditionalFormatting>
  <conditionalFormatting sqref="G118:G119">
    <cfRule type="duplicateValues" dxfId="129" priority="10"/>
  </conditionalFormatting>
  <conditionalFormatting sqref="H118:H119">
    <cfRule type="duplicateValues" dxfId="128" priority="11"/>
  </conditionalFormatting>
  <conditionalFormatting sqref="G35:G36">
    <cfRule type="duplicateValues" dxfId="127" priority="2"/>
  </conditionalFormatting>
  <conditionalFormatting sqref="G35:G36">
    <cfRule type="duplicateValues" dxfId="126" priority="3"/>
  </conditionalFormatting>
  <conditionalFormatting sqref="H35:H36">
    <cfRule type="duplicateValues" dxfId="125" priority="1"/>
  </conditionalFormatting>
  <conditionalFormatting sqref="G35:G36">
    <cfRule type="duplicateValues" dxfId="124" priority="4"/>
  </conditionalFormatting>
  <conditionalFormatting sqref="H35:H36">
    <cfRule type="duplicateValues" dxfId="123" priority="5"/>
  </conditionalFormatting>
  <conditionalFormatting sqref="I4:I5">
    <cfRule type="duplicateValues" dxfId="122" priority="35"/>
  </conditionalFormatting>
  <conditionalFormatting sqref="I118:I119">
    <cfRule type="duplicateValues" dxfId="121" priority="36"/>
  </conditionalFormatting>
  <conditionalFormatting sqref="I35:I36">
    <cfRule type="duplicateValues" dxfId="120" priority="37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2"/>
  <sheetViews>
    <sheetView topLeftCell="H1" zoomScale="70" zoomScaleNormal="70" workbookViewId="0">
      <selection activeCell="P23" sqref="P23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5.26953125" style="88" customWidth="1"/>
    <col min="4" max="4" width="11.1796875" style="88" customWidth="1"/>
    <col min="5" max="5" width="18.6328125" style="88" customWidth="1"/>
    <col min="6" max="6" width="14.6328125" style="88" customWidth="1"/>
    <col min="7" max="7" width="16.08984375" style="88" customWidth="1"/>
    <col min="8" max="8" width="15.453125" style="88" customWidth="1"/>
    <col min="9" max="9" width="29.81640625" style="89" customWidth="1"/>
    <col min="10" max="10" width="7.7265625" style="88" customWidth="1"/>
    <col min="11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4.5" thickTop="1">
      <c r="A6" s="64">
        <v>1</v>
      </c>
      <c r="B6" s="29" t="s">
        <v>282</v>
      </c>
      <c r="C6" s="1" t="s">
        <v>128</v>
      </c>
      <c r="D6" s="1" t="s">
        <v>290</v>
      </c>
      <c r="E6" s="1" t="s">
        <v>219</v>
      </c>
      <c r="F6" s="1" t="s">
        <v>1150</v>
      </c>
      <c r="G6" s="1" t="s">
        <v>1151</v>
      </c>
      <c r="H6" s="1" t="s">
        <v>1152</v>
      </c>
      <c r="I6" s="2" t="s">
        <v>1153</v>
      </c>
      <c r="J6" s="1">
        <v>1</v>
      </c>
      <c r="K6" s="1"/>
      <c r="L6" s="1">
        <v>1</v>
      </c>
      <c r="M6" s="1"/>
      <c r="N6" s="1"/>
      <c r="O6" s="1" t="s">
        <v>6337</v>
      </c>
      <c r="P6" s="20">
        <v>42577</v>
      </c>
      <c r="Q6" s="4" t="str">
        <f ca="1">DATEDIF(P6,NOW(),"Y")&amp;" Tahun "&amp;DATEDIF(P6,NOW(),"YM")&amp;" Bulan"&amp;DATEDIF(P6,NOW(),"MD")&amp;" Hari"</f>
        <v>6 Tahun 0 Bulan10 Hari</v>
      </c>
      <c r="R6" s="1" t="s">
        <v>54</v>
      </c>
      <c r="S6" s="1" t="s">
        <v>146</v>
      </c>
      <c r="T6" s="1" t="s">
        <v>49</v>
      </c>
      <c r="U6" s="1" t="s">
        <v>66</v>
      </c>
      <c r="V6" s="1" t="s">
        <v>151</v>
      </c>
      <c r="W6" s="1" t="s">
        <v>51</v>
      </c>
      <c r="X6" s="2" t="s">
        <v>2552</v>
      </c>
      <c r="Y6" s="71">
        <v>31702</v>
      </c>
      <c r="Z6" s="4" t="str">
        <f ca="1">DATEDIF(Y6,NOW(),"Y")&amp;" Tahun "&amp;DATEDIF(Y6,NOW(),"YM")&amp;" Bulan"</f>
        <v>35 Tahun 9 Bulan</v>
      </c>
      <c r="AA6" s="1"/>
      <c r="AB6" s="1"/>
      <c r="AC6" s="1" t="s">
        <v>4333</v>
      </c>
      <c r="AD6" s="1" t="s">
        <v>4634</v>
      </c>
      <c r="AE6" s="1"/>
      <c r="AF6" s="1" t="s">
        <v>146</v>
      </c>
      <c r="AG6" s="1" t="s">
        <v>146</v>
      </c>
      <c r="AH6" s="1" t="s">
        <v>146</v>
      </c>
      <c r="AI6" s="1">
        <v>11005296261</v>
      </c>
      <c r="AJ6" s="1"/>
      <c r="AK6" s="286"/>
      <c r="AL6" s="1"/>
    </row>
    <row r="7" spans="1:38" s="97" customFormat="1" ht="14">
      <c r="A7" s="64">
        <v>2</v>
      </c>
      <c r="B7" s="29" t="s">
        <v>282</v>
      </c>
      <c r="C7" s="1" t="s">
        <v>128</v>
      </c>
      <c r="D7" s="1" t="s">
        <v>290</v>
      </c>
      <c r="E7" s="1" t="s">
        <v>160</v>
      </c>
      <c r="F7" s="1" t="s">
        <v>1127</v>
      </c>
      <c r="G7" s="1" t="s">
        <v>1128</v>
      </c>
      <c r="H7" s="1" t="s">
        <v>1129</v>
      </c>
      <c r="I7" s="2" t="s">
        <v>1130</v>
      </c>
      <c r="J7" s="1">
        <v>1</v>
      </c>
      <c r="K7" s="1"/>
      <c r="L7" s="1">
        <v>1</v>
      </c>
      <c r="M7" s="1"/>
      <c r="N7" s="1"/>
      <c r="O7" s="1" t="s">
        <v>6343</v>
      </c>
      <c r="P7" s="20">
        <v>41349</v>
      </c>
      <c r="Q7" s="4" t="str">
        <f t="shared" ref="Q7:Q76" ca="1" si="0">DATEDIF(P7,NOW(),"Y")&amp;" Tahun "&amp;DATEDIF(P7,NOW(),"YM")&amp;" Bulan"&amp;DATEDIF(P7,NOW(),"MD")&amp;" Hari"</f>
        <v>9 Tahun 4 Bulan20 Hari</v>
      </c>
      <c r="R7" s="1" t="s">
        <v>54</v>
      </c>
      <c r="S7" s="1" t="s">
        <v>146</v>
      </c>
      <c r="T7" s="1" t="s">
        <v>49</v>
      </c>
      <c r="U7" s="1" t="s">
        <v>50</v>
      </c>
      <c r="V7" s="1" t="s">
        <v>50</v>
      </c>
      <c r="W7" s="1" t="s">
        <v>71</v>
      </c>
      <c r="X7" s="2" t="s">
        <v>2550</v>
      </c>
      <c r="Y7" s="71">
        <v>30527</v>
      </c>
      <c r="Z7" s="4" t="str">
        <f t="shared" ref="Z7:Z74" ca="1" si="1">DATEDIF(Y7,NOW(),"Y")&amp;" Tahun "&amp;DATEDIF(Y7,NOW(),"YM")&amp;" Bulan"</f>
        <v>39 Tahun 0 Bulan</v>
      </c>
      <c r="AA7" s="1"/>
      <c r="AB7" s="1"/>
      <c r="AC7" s="1" t="s">
        <v>4333</v>
      </c>
      <c r="AD7" s="1" t="s">
        <v>4619</v>
      </c>
      <c r="AE7" s="1"/>
      <c r="AF7" s="1" t="s">
        <v>146</v>
      </c>
      <c r="AG7" s="1" t="s">
        <v>146</v>
      </c>
      <c r="AH7" s="1" t="s">
        <v>146</v>
      </c>
      <c r="AI7" s="1">
        <v>14043417436</v>
      </c>
      <c r="AJ7" s="1"/>
      <c r="AK7" s="286">
        <v>968188078956000</v>
      </c>
      <c r="AL7" s="1">
        <v>378370823</v>
      </c>
    </row>
    <row r="8" spans="1:38" s="97" customFormat="1" ht="14">
      <c r="A8" s="64">
        <v>3</v>
      </c>
      <c r="B8" s="29" t="s">
        <v>282</v>
      </c>
      <c r="C8" s="1" t="s">
        <v>128</v>
      </c>
      <c r="D8" s="1" t="s">
        <v>290</v>
      </c>
      <c r="E8" s="1" t="s">
        <v>3779</v>
      </c>
      <c r="F8" s="1" t="s">
        <v>1142</v>
      </c>
      <c r="G8" s="1" t="s">
        <v>1143</v>
      </c>
      <c r="H8" s="1" t="s">
        <v>1144</v>
      </c>
      <c r="I8" s="2" t="s">
        <v>1145</v>
      </c>
      <c r="J8" s="1">
        <v>1</v>
      </c>
      <c r="K8" s="1"/>
      <c r="L8" s="1">
        <v>1</v>
      </c>
      <c r="M8" s="1"/>
      <c r="N8" s="1"/>
      <c r="O8" s="1" t="s">
        <v>161</v>
      </c>
      <c r="P8" s="20">
        <v>42492</v>
      </c>
      <c r="Q8" s="4" t="str">
        <f ca="1">DATEDIF(P8,NOW(),"Y")&amp;" Tahun "&amp;DATEDIF(P8,NOW(),"YM")&amp;" Bulan"&amp;DATEDIF(P8,NOW(),"MD")&amp;" Hari"</f>
        <v>6 Tahun 3 Bulan3 Hari</v>
      </c>
      <c r="R8" s="1" t="s">
        <v>58</v>
      </c>
      <c r="S8" s="1" t="s">
        <v>146</v>
      </c>
      <c r="T8" s="1" t="s">
        <v>49</v>
      </c>
      <c r="U8" s="1" t="s">
        <v>66</v>
      </c>
      <c r="V8" s="1" t="s">
        <v>118</v>
      </c>
      <c r="W8" s="1" t="s">
        <v>51</v>
      </c>
      <c r="X8" s="2" t="s">
        <v>69</v>
      </c>
      <c r="Y8" s="71">
        <v>34811</v>
      </c>
      <c r="Z8" s="4" t="str">
        <f ca="1">DATEDIF(Y8,NOW(),"Y")&amp;" Tahun "&amp;DATEDIF(Y8,NOW(),"YM")&amp;" Bulan"</f>
        <v>27 Tahun 3 Bulan</v>
      </c>
      <c r="AA8" s="1"/>
      <c r="AB8" s="1"/>
      <c r="AC8" s="1" t="s">
        <v>4333</v>
      </c>
      <c r="AD8" s="1" t="s">
        <v>4624</v>
      </c>
      <c r="AE8" s="1"/>
      <c r="AF8" s="1" t="s">
        <v>146</v>
      </c>
      <c r="AG8" s="1" t="s">
        <v>146</v>
      </c>
      <c r="AH8" s="1" t="s">
        <v>146</v>
      </c>
      <c r="AI8" s="1">
        <v>16052020605</v>
      </c>
      <c r="AJ8" s="1"/>
      <c r="AK8" s="286">
        <v>842737504956000</v>
      </c>
      <c r="AL8" s="1">
        <v>444973928</v>
      </c>
    </row>
    <row r="9" spans="1:38" s="97" customFormat="1" ht="14">
      <c r="A9" s="64">
        <v>4</v>
      </c>
      <c r="B9" s="29" t="s">
        <v>282</v>
      </c>
      <c r="C9" s="1" t="s">
        <v>128</v>
      </c>
      <c r="D9" s="1" t="s">
        <v>290</v>
      </c>
      <c r="E9" s="1" t="s">
        <v>435</v>
      </c>
      <c r="F9" s="1" t="s">
        <v>1188</v>
      </c>
      <c r="G9" s="1" t="s">
        <v>1189</v>
      </c>
      <c r="H9" s="1" t="s">
        <v>1190</v>
      </c>
      <c r="I9" s="2" t="s">
        <v>1191</v>
      </c>
      <c r="J9" s="1">
        <v>1</v>
      </c>
      <c r="K9" s="1"/>
      <c r="L9" s="1">
        <v>1</v>
      </c>
      <c r="M9" s="1"/>
      <c r="N9" s="1"/>
      <c r="O9" s="1" t="s">
        <v>132</v>
      </c>
      <c r="P9" s="20">
        <v>42399</v>
      </c>
      <c r="Q9" s="4" t="str">
        <f ca="1">DATEDIF(P9,NOW(),"Y")&amp;" Tahun "&amp;DATEDIF(P9,NOW(),"YM")&amp;" Bulan"&amp;DATEDIF(P9,NOW(),"MD")&amp;" Hari"</f>
        <v>6 Tahun 6 Bulan6 Hari</v>
      </c>
      <c r="R9" s="1" t="s">
        <v>58</v>
      </c>
      <c r="S9" s="1" t="s">
        <v>248</v>
      </c>
      <c r="T9" s="1" t="s">
        <v>73</v>
      </c>
      <c r="U9" s="1" t="s">
        <v>68</v>
      </c>
      <c r="V9" s="1" t="s">
        <v>68</v>
      </c>
      <c r="W9" s="1" t="s">
        <v>56</v>
      </c>
      <c r="X9" s="2" t="s">
        <v>2557</v>
      </c>
      <c r="Y9" s="71">
        <v>31459</v>
      </c>
      <c r="Z9" s="4" t="str">
        <f ca="1">DATEDIF(Y9,NOW(),"Y")&amp;" Tahun "&amp;DATEDIF(Y9,NOW(),"YM")&amp;" Bulan"</f>
        <v>36 Tahun 5 Bulan</v>
      </c>
      <c r="AA9" s="1"/>
      <c r="AB9" s="1"/>
      <c r="AC9" s="1" t="s">
        <v>4333</v>
      </c>
      <c r="AD9" s="1" t="s">
        <v>4630</v>
      </c>
      <c r="AE9" s="1"/>
      <c r="AF9" s="1" t="s">
        <v>146</v>
      </c>
      <c r="AG9" s="1" t="s">
        <v>146</v>
      </c>
      <c r="AH9" s="1" t="s">
        <v>146</v>
      </c>
      <c r="AI9" s="1"/>
      <c r="AJ9" s="1"/>
      <c r="AK9" s="286"/>
      <c r="AL9" s="1">
        <v>438343928</v>
      </c>
    </row>
    <row r="10" spans="1:38" s="97" customFormat="1" ht="14">
      <c r="A10" s="64">
        <v>5</v>
      </c>
      <c r="B10" s="29" t="s">
        <v>282</v>
      </c>
      <c r="C10" s="1" t="s">
        <v>128</v>
      </c>
      <c r="D10" s="1" t="s">
        <v>290</v>
      </c>
      <c r="E10" s="1" t="s">
        <v>164</v>
      </c>
      <c r="F10" s="1"/>
      <c r="G10" s="578" t="s">
        <v>3349</v>
      </c>
      <c r="H10" s="1" t="s">
        <v>1302</v>
      </c>
      <c r="I10" s="2" t="s">
        <v>1303</v>
      </c>
      <c r="J10" s="1"/>
      <c r="K10" s="1">
        <v>1</v>
      </c>
      <c r="L10" s="1">
        <v>1</v>
      </c>
      <c r="M10" s="1"/>
      <c r="N10" s="1"/>
      <c r="O10" s="1" t="s">
        <v>120</v>
      </c>
      <c r="P10" s="20">
        <v>44181</v>
      </c>
      <c r="Q10" s="4" t="str">
        <f ca="1">DATEDIF(P10,NOW(),"Y")&amp;" Tahun "&amp;DATEDIF(P10,NOW(),"YM")&amp;" Bulan"&amp;DATEDIF(P10,NOW(),"MD")&amp;" Hari"</f>
        <v>1 Tahun 7 Bulan20 Hari</v>
      </c>
      <c r="R10" s="1" t="s">
        <v>109</v>
      </c>
      <c r="S10" s="1" t="s">
        <v>2588</v>
      </c>
      <c r="T10" s="1" t="s">
        <v>73</v>
      </c>
      <c r="U10" s="1" t="s">
        <v>68</v>
      </c>
      <c r="V10" s="1" t="s">
        <v>68</v>
      </c>
      <c r="W10" s="1" t="s">
        <v>76</v>
      </c>
      <c r="X10" s="2" t="s">
        <v>2589</v>
      </c>
      <c r="Y10" s="71">
        <v>32349</v>
      </c>
      <c r="Z10" s="4" t="str">
        <f ca="1">DATEDIF(Y10,NOW(),"Y")&amp;" Tahun "&amp;DATEDIF(Y10,NOW(),"YM")&amp;" Bulan"</f>
        <v>34 Tahun 0 Bulan</v>
      </c>
      <c r="AA10" s="1"/>
      <c r="AB10" s="1"/>
      <c r="AC10" s="1" t="s">
        <v>4333</v>
      </c>
      <c r="AD10" s="1" t="s">
        <v>4632</v>
      </c>
      <c r="AE10" s="1" t="s">
        <v>146</v>
      </c>
      <c r="AF10" s="1" t="s">
        <v>146</v>
      </c>
      <c r="AG10" s="1"/>
      <c r="AH10" s="1" t="s">
        <v>146</v>
      </c>
      <c r="AI10" s="1" t="s">
        <v>146</v>
      </c>
      <c r="AJ10" s="1" t="s">
        <v>146</v>
      </c>
      <c r="AK10" s="286"/>
      <c r="AL10" s="1"/>
    </row>
    <row r="11" spans="1:38" s="38" customFormat="1" ht="16" customHeight="1">
      <c r="A11" s="64">
        <v>6</v>
      </c>
      <c r="B11" s="29" t="s">
        <v>282</v>
      </c>
      <c r="C11" s="1" t="s">
        <v>128</v>
      </c>
      <c r="D11" s="1" t="s">
        <v>290</v>
      </c>
      <c r="E11" s="1" t="s">
        <v>164</v>
      </c>
      <c r="F11" s="1" t="s">
        <v>1352</v>
      </c>
      <c r="G11" s="1" t="s">
        <v>1353</v>
      </c>
      <c r="H11" s="1" t="s">
        <v>1354</v>
      </c>
      <c r="I11" s="2" t="s">
        <v>1355</v>
      </c>
      <c r="J11" s="1"/>
      <c r="K11" s="1">
        <v>1</v>
      </c>
      <c r="L11" s="1">
        <v>1</v>
      </c>
      <c r="M11" s="1"/>
      <c r="N11" s="1"/>
      <c r="O11" s="1" t="s">
        <v>99</v>
      </c>
      <c r="P11" s="20">
        <v>42664</v>
      </c>
      <c r="Q11" s="4" t="str">
        <f ca="1">DATEDIF(P11,NOW(),"Y")&amp;" Tahun "&amp;DATEDIF(P11,NOW(),"YM")&amp;" Bulan"&amp;DATEDIF(P11,NOW(),"MD")&amp;" Hari"</f>
        <v>5 Tahun 9 Bulan15 Hari</v>
      </c>
      <c r="R11" s="1" t="s">
        <v>54</v>
      </c>
      <c r="S11" s="1" t="s">
        <v>146</v>
      </c>
      <c r="T11" s="1" t="s">
        <v>49</v>
      </c>
      <c r="U11" s="1" t="s">
        <v>50</v>
      </c>
      <c r="V11" s="1" t="s">
        <v>50</v>
      </c>
      <c r="W11" s="1" t="s">
        <v>215</v>
      </c>
      <c r="X11" s="2" t="s">
        <v>57</v>
      </c>
      <c r="Y11" s="71">
        <v>33441</v>
      </c>
      <c r="Z11" s="4" t="str">
        <f ca="1">DATEDIF(Y11,NOW(),"Y")&amp;" Tahun "&amp;DATEDIF(Y11,NOW(),"YM")&amp;" Bulan"</f>
        <v>31 Tahun 0 Bulan</v>
      </c>
      <c r="AA11" s="1"/>
      <c r="AB11" s="1"/>
      <c r="AC11" s="1" t="s">
        <v>1474</v>
      </c>
      <c r="AD11" s="1" t="s">
        <v>4573</v>
      </c>
      <c r="AE11" s="1"/>
      <c r="AF11" s="1" t="s">
        <v>146</v>
      </c>
      <c r="AG11" s="1" t="s">
        <v>146</v>
      </c>
      <c r="AH11" s="1" t="s">
        <v>146</v>
      </c>
      <c r="AI11" s="1">
        <v>17004791921</v>
      </c>
      <c r="AJ11" s="1"/>
      <c r="AK11" s="286">
        <v>842436776956000</v>
      </c>
      <c r="AL11" s="1">
        <v>482210021</v>
      </c>
    </row>
    <row r="12" spans="1:38" s="97" customFormat="1" ht="14">
      <c r="A12" s="64">
        <v>7</v>
      </c>
      <c r="B12" s="29" t="s">
        <v>282</v>
      </c>
      <c r="C12" s="1" t="s">
        <v>128</v>
      </c>
      <c r="D12" s="1" t="s">
        <v>290</v>
      </c>
      <c r="E12" s="1" t="s">
        <v>853</v>
      </c>
      <c r="F12" s="1" t="s">
        <v>1131</v>
      </c>
      <c r="G12" s="1" t="s">
        <v>1132</v>
      </c>
      <c r="H12" s="1" t="s">
        <v>1133</v>
      </c>
      <c r="I12" s="2" t="s">
        <v>1134</v>
      </c>
      <c r="J12" s="1">
        <v>1</v>
      </c>
      <c r="K12" s="1"/>
      <c r="L12" s="1">
        <v>1</v>
      </c>
      <c r="M12" s="1"/>
      <c r="N12" s="1"/>
      <c r="O12" s="1" t="s">
        <v>102</v>
      </c>
      <c r="P12" s="20">
        <v>41933</v>
      </c>
      <c r="Q12" s="4" t="str">
        <f t="shared" ca="1" si="0"/>
        <v>7 Tahun 9 Bulan15 Hari</v>
      </c>
      <c r="R12" s="1" t="s">
        <v>58</v>
      </c>
      <c r="S12" s="1" t="s">
        <v>222</v>
      </c>
      <c r="T12" s="1" t="s">
        <v>49</v>
      </c>
      <c r="U12" s="1" t="s">
        <v>50</v>
      </c>
      <c r="V12" s="1" t="s">
        <v>50</v>
      </c>
      <c r="W12" s="1" t="s">
        <v>56</v>
      </c>
      <c r="X12" s="2" t="s">
        <v>57</v>
      </c>
      <c r="Y12" s="71">
        <v>33946</v>
      </c>
      <c r="Z12" s="4" t="str">
        <f t="shared" ca="1" si="1"/>
        <v>29 Tahun 7 Bulan</v>
      </c>
      <c r="AA12" s="1"/>
      <c r="AB12" s="1"/>
      <c r="AC12" s="1" t="s">
        <v>4333</v>
      </c>
      <c r="AD12" s="1" t="s">
        <v>4626</v>
      </c>
      <c r="AE12" s="1"/>
      <c r="AF12" s="1" t="s">
        <v>146</v>
      </c>
      <c r="AG12" s="1" t="s">
        <v>146</v>
      </c>
      <c r="AH12" s="1" t="s">
        <v>146</v>
      </c>
      <c r="AI12" s="1"/>
      <c r="AJ12" s="1"/>
      <c r="AK12" s="286">
        <v>723687588956000</v>
      </c>
      <c r="AL12" s="1">
        <v>367298113</v>
      </c>
    </row>
    <row r="13" spans="1:38" s="97" customFormat="1" ht="14">
      <c r="A13" s="64">
        <v>8</v>
      </c>
      <c r="B13" s="29" t="s">
        <v>282</v>
      </c>
      <c r="C13" s="1" t="s">
        <v>128</v>
      </c>
      <c r="D13" s="1" t="s">
        <v>290</v>
      </c>
      <c r="E13" s="1" t="s">
        <v>296</v>
      </c>
      <c r="F13" s="1" t="s">
        <v>1135</v>
      </c>
      <c r="G13" s="1" t="s">
        <v>1136</v>
      </c>
      <c r="H13" s="1" t="s">
        <v>1137</v>
      </c>
      <c r="I13" s="2" t="s">
        <v>1054</v>
      </c>
      <c r="J13" s="1">
        <v>1</v>
      </c>
      <c r="K13" s="1"/>
      <c r="L13" s="1">
        <v>1</v>
      </c>
      <c r="M13" s="1"/>
      <c r="N13" s="1"/>
      <c r="O13" s="1" t="s">
        <v>6346</v>
      </c>
      <c r="P13" s="20">
        <v>42025</v>
      </c>
      <c r="Q13" s="4" t="str">
        <f t="shared" ca="1" si="0"/>
        <v>7 Tahun 6 Bulan15 Hari</v>
      </c>
      <c r="R13" s="1" t="s">
        <v>78</v>
      </c>
      <c r="S13" s="1" t="s">
        <v>146</v>
      </c>
      <c r="T13" s="1" t="s">
        <v>49</v>
      </c>
      <c r="U13" s="1" t="s">
        <v>50</v>
      </c>
      <c r="V13" s="1" t="s">
        <v>50</v>
      </c>
      <c r="W13" s="1" t="s">
        <v>71</v>
      </c>
      <c r="X13" s="2" t="s">
        <v>2542</v>
      </c>
      <c r="Y13" s="71">
        <v>27463</v>
      </c>
      <c r="Z13" s="4" t="str">
        <f t="shared" ca="1" si="1"/>
        <v>47 Tahun 4 Bulan</v>
      </c>
      <c r="AA13" s="1"/>
      <c r="AB13" s="1"/>
      <c r="AC13" s="1" t="s">
        <v>4333</v>
      </c>
      <c r="AD13" s="1" t="s">
        <v>4628</v>
      </c>
      <c r="AE13" s="1"/>
      <c r="AF13" s="1" t="s">
        <v>146</v>
      </c>
      <c r="AG13" s="1" t="s">
        <v>146</v>
      </c>
      <c r="AH13" s="1" t="s">
        <v>146</v>
      </c>
      <c r="AI13" s="1">
        <v>20002643862</v>
      </c>
      <c r="AJ13" s="1"/>
      <c r="AK13" s="286">
        <v>842437295956000</v>
      </c>
      <c r="AL13" s="1"/>
    </row>
    <row r="14" spans="1:38" s="97" customFormat="1" ht="14">
      <c r="A14" s="64">
        <v>9</v>
      </c>
      <c r="B14" s="29" t="s">
        <v>282</v>
      </c>
      <c r="C14" s="1" t="s">
        <v>128</v>
      </c>
      <c r="D14" s="1" t="s">
        <v>290</v>
      </c>
      <c r="E14" s="1" t="s">
        <v>853</v>
      </c>
      <c r="F14" s="1" t="s">
        <v>1138</v>
      </c>
      <c r="G14" s="1" t="s">
        <v>1139</v>
      </c>
      <c r="H14" s="1" t="s">
        <v>1140</v>
      </c>
      <c r="I14" s="2" t="s">
        <v>1141</v>
      </c>
      <c r="J14" s="1">
        <v>1</v>
      </c>
      <c r="K14" s="1"/>
      <c r="L14" s="1">
        <v>1</v>
      </c>
      <c r="M14" s="1"/>
      <c r="N14" s="1"/>
      <c r="O14" s="1" t="s">
        <v>99</v>
      </c>
      <c r="P14" s="20">
        <v>42213</v>
      </c>
      <c r="Q14" s="4" t="str">
        <f t="shared" ca="1" si="0"/>
        <v>7 Tahun 0 Bulan8 Hari</v>
      </c>
      <c r="R14" s="1" t="s">
        <v>54</v>
      </c>
      <c r="S14" s="1" t="s">
        <v>146</v>
      </c>
      <c r="T14" s="1" t="s">
        <v>63</v>
      </c>
      <c r="U14" s="1" t="s">
        <v>68</v>
      </c>
      <c r="V14" s="1" t="s">
        <v>68</v>
      </c>
      <c r="W14" s="1" t="s">
        <v>56</v>
      </c>
      <c r="X14" s="2" t="s">
        <v>84</v>
      </c>
      <c r="Y14" s="71">
        <v>32090</v>
      </c>
      <c r="Z14" s="4" t="str">
        <f t="shared" ca="1" si="1"/>
        <v>34 Tahun 8 Bulan</v>
      </c>
      <c r="AA14" s="1"/>
      <c r="AB14" s="1"/>
      <c r="AC14" s="1" t="s">
        <v>4333</v>
      </c>
      <c r="AD14" s="1" t="s">
        <v>4630</v>
      </c>
      <c r="AE14" s="1"/>
      <c r="AF14" s="1" t="s">
        <v>146</v>
      </c>
      <c r="AG14" s="1" t="s">
        <v>146</v>
      </c>
      <c r="AH14" s="1" t="s">
        <v>146</v>
      </c>
      <c r="AI14" s="1">
        <v>16005269382</v>
      </c>
      <c r="AJ14" s="1"/>
      <c r="AK14" s="286">
        <v>842693350956000</v>
      </c>
      <c r="AL14" s="1">
        <v>396597627</v>
      </c>
    </row>
    <row r="15" spans="1:38" s="97" customFormat="1" ht="14">
      <c r="A15" s="64">
        <v>10</v>
      </c>
      <c r="B15" s="29" t="s">
        <v>282</v>
      </c>
      <c r="C15" s="1" t="s">
        <v>128</v>
      </c>
      <c r="D15" s="1" t="s">
        <v>290</v>
      </c>
      <c r="E15" s="1" t="s">
        <v>296</v>
      </c>
      <c r="F15" s="1" t="s">
        <v>1146</v>
      </c>
      <c r="G15" s="1" t="s">
        <v>1147</v>
      </c>
      <c r="H15" s="1" t="s">
        <v>1148</v>
      </c>
      <c r="I15" s="2" t="s">
        <v>1149</v>
      </c>
      <c r="J15" s="1">
        <v>1</v>
      </c>
      <c r="K15" s="1"/>
      <c r="L15" s="1">
        <v>1</v>
      </c>
      <c r="M15" s="1"/>
      <c r="N15" s="1"/>
      <c r="O15" s="1" t="s">
        <v>107</v>
      </c>
      <c r="P15" s="20">
        <v>42513</v>
      </c>
      <c r="Q15" s="4" t="str">
        <f t="shared" ca="1" si="0"/>
        <v>6 Tahun 2 Bulan13 Hari</v>
      </c>
      <c r="R15" s="1" t="s">
        <v>78</v>
      </c>
      <c r="S15" s="1" t="s">
        <v>146</v>
      </c>
      <c r="T15" s="1" t="s">
        <v>73</v>
      </c>
      <c r="U15" s="1" t="s">
        <v>74</v>
      </c>
      <c r="V15" s="1" t="s">
        <v>75</v>
      </c>
      <c r="W15" s="1" t="s">
        <v>88</v>
      </c>
      <c r="X15" s="2" t="s">
        <v>77</v>
      </c>
      <c r="Y15" s="71" t="s">
        <v>2551</v>
      </c>
      <c r="Z15" s="4" t="str">
        <f t="shared" ca="1" si="1"/>
        <v>30 Tahun 8 Bulan</v>
      </c>
      <c r="AA15" s="1"/>
      <c r="AB15" s="1"/>
      <c r="AC15" s="1" t="s">
        <v>4333</v>
      </c>
      <c r="AD15" s="1" t="s">
        <v>4631</v>
      </c>
      <c r="AE15" s="1"/>
      <c r="AF15" s="1" t="s">
        <v>146</v>
      </c>
      <c r="AG15" s="1" t="s">
        <v>146</v>
      </c>
      <c r="AH15" s="1" t="s">
        <v>146</v>
      </c>
      <c r="AI15" s="1"/>
      <c r="AJ15" s="1"/>
      <c r="AK15" s="286"/>
      <c r="AL15" s="1">
        <v>447885870</v>
      </c>
    </row>
    <row r="16" spans="1:38" s="97" customFormat="1" ht="14">
      <c r="A16" s="64">
        <v>11</v>
      </c>
      <c r="B16" s="29" t="s">
        <v>282</v>
      </c>
      <c r="C16" s="1" t="s">
        <v>128</v>
      </c>
      <c r="D16" s="1" t="s">
        <v>290</v>
      </c>
      <c r="E16" s="1" t="s">
        <v>853</v>
      </c>
      <c r="F16" s="1" t="s">
        <v>1159</v>
      </c>
      <c r="G16" s="1" t="s">
        <v>1160</v>
      </c>
      <c r="H16" s="1" t="s">
        <v>1161</v>
      </c>
      <c r="I16" s="2" t="s">
        <v>1162</v>
      </c>
      <c r="J16" s="1">
        <v>1</v>
      </c>
      <c r="K16" s="1"/>
      <c r="L16" s="1">
        <v>1</v>
      </c>
      <c r="M16" s="1"/>
      <c r="N16" s="1"/>
      <c r="O16" s="1" t="s">
        <v>99</v>
      </c>
      <c r="P16" s="20">
        <v>42745</v>
      </c>
      <c r="Q16" s="4" t="str">
        <f t="shared" ref="Q16:Q24" ca="1" si="2">DATEDIF(P16,NOW(),"Y")&amp;" Tahun "&amp;DATEDIF(P16,NOW(),"YM")&amp;" Bulan"&amp;DATEDIF(P16,NOW(),"MD")&amp;" Hari"</f>
        <v>5 Tahun 6 Bulan26 Hari</v>
      </c>
      <c r="R16" s="1" t="s">
        <v>54</v>
      </c>
      <c r="S16" s="1" t="s">
        <v>146</v>
      </c>
      <c r="T16" s="1" t="s">
        <v>49</v>
      </c>
      <c r="U16" s="1" t="s">
        <v>50</v>
      </c>
      <c r="V16" s="1" t="s">
        <v>50</v>
      </c>
      <c r="W16" s="1" t="s">
        <v>76</v>
      </c>
      <c r="X16" s="2" t="s">
        <v>57</v>
      </c>
      <c r="Y16" s="71">
        <v>35087</v>
      </c>
      <c r="Z16" s="4" t="str">
        <f t="shared" ref="Z16:Z24" ca="1" si="3">DATEDIF(Y16,NOW(),"Y")&amp;" Tahun "&amp;DATEDIF(Y16,NOW(),"YM")&amp;" Bulan"</f>
        <v>26 Tahun 6 Bulan</v>
      </c>
      <c r="AA16" s="1"/>
      <c r="AB16" s="1"/>
      <c r="AC16" s="1" t="s">
        <v>4333</v>
      </c>
      <c r="AD16" s="1" t="s">
        <v>4620</v>
      </c>
      <c r="AE16" s="1"/>
      <c r="AF16" s="1" t="s">
        <v>146</v>
      </c>
      <c r="AG16" s="1" t="s">
        <v>146</v>
      </c>
      <c r="AH16" s="1" t="s">
        <v>146</v>
      </c>
      <c r="AI16" s="1">
        <v>17010933384</v>
      </c>
      <c r="AJ16" s="1"/>
      <c r="AK16" s="286">
        <v>943653659956000</v>
      </c>
      <c r="AL16" s="1">
        <v>503337206</v>
      </c>
    </row>
    <row r="17" spans="1:38" s="97" customFormat="1" ht="14">
      <c r="A17" s="64">
        <v>12</v>
      </c>
      <c r="B17" s="29" t="s">
        <v>282</v>
      </c>
      <c r="C17" s="1" t="s">
        <v>128</v>
      </c>
      <c r="D17" s="1" t="s">
        <v>290</v>
      </c>
      <c r="E17" s="1" t="s">
        <v>853</v>
      </c>
      <c r="F17" s="1" t="s">
        <v>1163</v>
      </c>
      <c r="G17" s="1" t="s">
        <v>1164</v>
      </c>
      <c r="H17" s="1" t="s">
        <v>1165</v>
      </c>
      <c r="I17" s="2" t="s">
        <v>1166</v>
      </c>
      <c r="J17" s="1">
        <v>1</v>
      </c>
      <c r="K17" s="1"/>
      <c r="L17" s="1">
        <v>1</v>
      </c>
      <c r="M17" s="1"/>
      <c r="N17" s="1"/>
      <c r="O17" s="1" t="s">
        <v>120</v>
      </c>
      <c r="P17" s="20">
        <v>42745</v>
      </c>
      <c r="Q17" s="4" t="str">
        <f t="shared" ca="1" si="2"/>
        <v>5 Tahun 6 Bulan26 Hari</v>
      </c>
      <c r="R17" s="1" t="s">
        <v>58</v>
      </c>
      <c r="S17" s="1" t="s">
        <v>146</v>
      </c>
      <c r="T17" s="1" t="s">
        <v>73</v>
      </c>
      <c r="U17" s="1" t="s">
        <v>74</v>
      </c>
      <c r="V17" s="1" t="s">
        <v>115</v>
      </c>
      <c r="W17" s="1" t="s">
        <v>88</v>
      </c>
      <c r="X17" s="2" t="s">
        <v>57</v>
      </c>
      <c r="Y17" s="71">
        <v>31656</v>
      </c>
      <c r="Z17" s="4" t="str">
        <f t="shared" ca="1" si="3"/>
        <v>35 Tahun 11 Bulan</v>
      </c>
      <c r="AA17" s="1"/>
      <c r="AB17" s="1"/>
      <c r="AC17" s="1" t="s">
        <v>4333</v>
      </c>
      <c r="AD17" s="1" t="s">
        <v>4623</v>
      </c>
      <c r="AE17" s="1"/>
      <c r="AF17" s="1" t="s">
        <v>146</v>
      </c>
      <c r="AG17" s="1" t="s">
        <v>146</v>
      </c>
      <c r="AH17" s="1" t="s">
        <v>146</v>
      </c>
      <c r="AI17" s="1">
        <v>17010933616</v>
      </c>
      <c r="AJ17" s="1"/>
      <c r="AK17" s="286"/>
      <c r="AL17" s="1">
        <v>503326012</v>
      </c>
    </row>
    <row r="18" spans="1:38" s="97" customFormat="1" ht="14">
      <c r="A18" s="64">
        <v>13</v>
      </c>
      <c r="B18" s="29" t="s">
        <v>282</v>
      </c>
      <c r="C18" s="1" t="s">
        <v>128</v>
      </c>
      <c r="D18" s="1" t="s">
        <v>290</v>
      </c>
      <c r="E18" s="1" t="s">
        <v>853</v>
      </c>
      <c r="F18" s="1" t="s">
        <v>1167</v>
      </c>
      <c r="G18" s="1" t="s">
        <v>1168</v>
      </c>
      <c r="H18" s="1" t="s">
        <v>1169</v>
      </c>
      <c r="I18" s="2" t="s">
        <v>1170</v>
      </c>
      <c r="J18" s="1">
        <v>1</v>
      </c>
      <c r="K18" s="1"/>
      <c r="L18" s="1">
        <v>1</v>
      </c>
      <c r="M18" s="1"/>
      <c r="N18" s="1"/>
      <c r="O18" s="1" t="s">
        <v>120</v>
      </c>
      <c r="P18" s="20">
        <v>42745</v>
      </c>
      <c r="Q18" s="4" t="str">
        <f t="shared" ca="1" si="2"/>
        <v>5 Tahun 6 Bulan26 Hari</v>
      </c>
      <c r="R18" s="1" t="s">
        <v>54</v>
      </c>
      <c r="S18" s="1" t="s">
        <v>146</v>
      </c>
      <c r="T18" s="1" t="s">
        <v>73</v>
      </c>
      <c r="U18" s="1" t="s">
        <v>126</v>
      </c>
      <c r="V18" s="1" t="s">
        <v>126</v>
      </c>
      <c r="W18" s="1" t="s">
        <v>88</v>
      </c>
      <c r="X18" s="2" t="s">
        <v>2553</v>
      </c>
      <c r="Y18" s="71">
        <v>32844</v>
      </c>
      <c r="Z18" s="4" t="str">
        <f t="shared" ca="1" si="3"/>
        <v>32 Tahun 8 Bulan</v>
      </c>
      <c r="AA18" s="1"/>
      <c r="AB18" s="1"/>
      <c r="AC18" s="1" t="s">
        <v>4333</v>
      </c>
      <c r="AD18" s="1" t="s">
        <v>4561</v>
      </c>
      <c r="AE18" s="1"/>
      <c r="AF18" s="1" t="s">
        <v>146</v>
      </c>
      <c r="AG18" s="1" t="s">
        <v>146</v>
      </c>
      <c r="AH18" s="1" t="s">
        <v>146</v>
      </c>
      <c r="AI18" s="1">
        <v>17010933624</v>
      </c>
      <c r="AJ18" s="1"/>
      <c r="AK18" s="286"/>
      <c r="AL18" s="1">
        <v>503297580</v>
      </c>
    </row>
    <row r="19" spans="1:38" s="97" customFormat="1" ht="14">
      <c r="A19" s="64">
        <v>14</v>
      </c>
      <c r="B19" s="29" t="s">
        <v>282</v>
      </c>
      <c r="C19" s="1" t="s">
        <v>128</v>
      </c>
      <c r="D19" s="1" t="s">
        <v>290</v>
      </c>
      <c r="E19" s="1" t="s">
        <v>296</v>
      </c>
      <c r="F19" s="1" t="s">
        <v>1171</v>
      </c>
      <c r="G19" s="1" t="s">
        <v>1172</v>
      </c>
      <c r="H19" s="1" t="s">
        <v>1173</v>
      </c>
      <c r="I19" s="2" t="s">
        <v>1174</v>
      </c>
      <c r="J19" s="1">
        <v>1</v>
      </c>
      <c r="K19" s="1"/>
      <c r="L19" s="1">
        <v>1</v>
      </c>
      <c r="M19" s="1"/>
      <c r="N19" s="1"/>
      <c r="O19" s="1" t="s">
        <v>99</v>
      </c>
      <c r="P19" s="20">
        <v>42745</v>
      </c>
      <c r="Q19" s="4" t="str">
        <f t="shared" ca="1" si="2"/>
        <v>5 Tahun 6 Bulan26 Hari</v>
      </c>
      <c r="R19" s="1" t="s">
        <v>54</v>
      </c>
      <c r="S19" s="1" t="s">
        <v>146</v>
      </c>
      <c r="T19" s="1" t="s">
        <v>49</v>
      </c>
      <c r="U19" s="1" t="s">
        <v>126</v>
      </c>
      <c r="V19" s="1" t="s">
        <v>144</v>
      </c>
      <c r="W19" s="1" t="s">
        <v>56</v>
      </c>
      <c r="X19" s="2" t="s">
        <v>2554</v>
      </c>
      <c r="Y19" s="71">
        <v>33145</v>
      </c>
      <c r="Z19" s="4" t="str">
        <f t="shared" ca="1" si="3"/>
        <v>31 Tahun 10 Bulan</v>
      </c>
      <c r="AA19" s="1"/>
      <c r="AB19" s="1"/>
      <c r="AC19" s="1" t="s">
        <v>4333</v>
      </c>
      <c r="AD19" s="1" t="s">
        <v>4625</v>
      </c>
      <c r="AE19" s="1"/>
      <c r="AF19" s="1" t="s">
        <v>146</v>
      </c>
      <c r="AG19" s="1" t="s">
        <v>146</v>
      </c>
      <c r="AH19" s="1" t="s">
        <v>146</v>
      </c>
      <c r="AI19" s="1">
        <v>17010933632</v>
      </c>
      <c r="AJ19" s="1"/>
      <c r="AK19" s="286">
        <v>842883597956000</v>
      </c>
      <c r="AL19" s="1">
        <v>503310727</v>
      </c>
    </row>
    <row r="20" spans="1:38" s="97" customFormat="1" ht="14">
      <c r="A20" s="64">
        <v>15</v>
      </c>
      <c r="B20" s="29" t="s">
        <v>282</v>
      </c>
      <c r="C20" s="1" t="s">
        <v>128</v>
      </c>
      <c r="D20" s="1" t="s">
        <v>290</v>
      </c>
      <c r="E20" s="1" t="s">
        <v>853</v>
      </c>
      <c r="F20" s="1" t="s">
        <v>1175</v>
      </c>
      <c r="G20" s="1" t="s">
        <v>1176</v>
      </c>
      <c r="H20" s="1" t="s">
        <v>1177</v>
      </c>
      <c r="I20" s="2" t="s">
        <v>1178</v>
      </c>
      <c r="J20" s="1">
        <v>1</v>
      </c>
      <c r="K20" s="1"/>
      <c r="L20" s="1">
        <v>1</v>
      </c>
      <c r="M20" s="1"/>
      <c r="N20" s="1"/>
      <c r="O20" s="1" t="s">
        <v>107</v>
      </c>
      <c r="P20" s="20">
        <v>42745</v>
      </c>
      <c r="Q20" s="4" t="str">
        <f t="shared" ca="1" si="2"/>
        <v>5 Tahun 6 Bulan26 Hari</v>
      </c>
      <c r="R20" s="1" t="s">
        <v>54</v>
      </c>
      <c r="S20" s="1" t="s">
        <v>146</v>
      </c>
      <c r="T20" s="1" t="s">
        <v>73</v>
      </c>
      <c r="U20" s="1" t="s">
        <v>64</v>
      </c>
      <c r="V20" s="1" t="s">
        <v>64</v>
      </c>
      <c r="W20" s="1" t="s">
        <v>56</v>
      </c>
      <c r="X20" s="2" t="s">
        <v>2555</v>
      </c>
      <c r="Y20" s="71">
        <v>33431</v>
      </c>
      <c r="Z20" s="4" t="str">
        <f t="shared" ca="1" si="3"/>
        <v>31 Tahun 0 Bulan</v>
      </c>
      <c r="AA20" s="1"/>
      <c r="AB20" s="1"/>
      <c r="AC20" s="1" t="s">
        <v>4333</v>
      </c>
      <c r="AD20" s="1" t="s">
        <v>4629</v>
      </c>
      <c r="AE20" s="1"/>
      <c r="AF20" s="1" t="s">
        <v>146</v>
      </c>
      <c r="AG20" s="1" t="s">
        <v>146</v>
      </c>
      <c r="AH20" s="1" t="s">
        <v>146</v>
      </c>
      <c r="AI20" s="1">
        <v>17031023645</v>
      </c>
      <c r="AJ20" s="1"/>
      <c r="AK20" s="286">
        <v>842693913956000</v>
      </c>
      <c r="AL20" s="1">
        <v>503301257</v>
      </c>
    </row>
    <row r="21" spans="1:38" s="97" customFormat="1" ht="14">
      <c r="A21" s="64">
        <v>16</v>
      </c>
      <c r="B21" s="29" t="s">
        <v>282</v>
      </c>
      <c r="C21" s="1" t="s">
        <v>128</v>
      </c>
      <c r="D21" s="1" t="s">
        <v>290</v>
      </c>
      <c r="E21" s="1" t="s">
        <v>853</v>
      </c>
      <c r="F21" s="1" t="s">
        <v>1184</v>
      </c>
      <c r="G21" s="1" t="s">
        <v>1185</v>
      </c>
      <c r="H21" s="1" t="s">
        <v>1186</v>
      </c>
      <c r="I21" s="2" t="s">
        <v>1187</v>
      </c>
      <c r="J21" s="1">
        <v>1</v>
      </c>
      <c r="K21" s="1"/>
      <c r="L21" s="1">
        <v>1</v>
      </c>
      <c r="M21" s="1"/>
      <c r="N21" s="1"/>
      <c r="O21" s="1" t="s">
        <v>47</v>
      </c>
      <c r="P21" s="20">
        <v>43042</v>
      </c>
      <c r="Q21" s="4" t="str">
        <f t="shared" ca="1" si="2"/>
        <v>4 Tahun 9 Bulan2 Hari</v>
      </c>
      <c r="R21" s="1" t="s">
        <v>109</v>
      </c>
      <c r="S21" s="1" t="s">
        <v>123</v>
      </c>
      <c r="T21" s="1" t="s">
        <v>63</v>
      </c>
      <c r="U21" s="1" t="s">
        <v>124</v>
      </c>
      <c r="V21" s="1" t="s">
        <v>209</v>
      </c>
      <c r="W21" s="1" t="s">
        <v>76</v>
      </c>
      <c r="X21" s="2" t="s">
        <v>2556</v>
      </c>
      <c r="Y21" s="71">
        <v>33670</v>
      </c>
      <c r="Z21" s="4" t="str">
        <f t="shared" ca="1" si="3"/>
        <v>30 Tahun 4 Bulan</v>
      </c>
      <c r="AA21" s="1"/>
      <c r="AB21" s="1"/>
      <c r="AC21" s="1" t="s">
        <v>4333</v>
      </c>
      <c r="AD21" s="1" t="s">
        <v>4627</v>
      </c>
      <c r="AE21" s="1"/>
      <c r="AF21" s="1" t="s">
        <v>146</v>
      </c>
      <c r="AG21" s="1" t="s">
        <v>146</v>
      </c>
      <c r="AH21" s="1" t="s">
        <v>146</v>
      </c>
      <c r="AI21" s="1">
        <v>18012338283</v>
      </c>
      <c r="AJ21" s="1"/>
      <c r="AK21" s="286">
        <v>842436420956000</v>
      </c>
      <c r="AL21" s="1">
        <v>607862171</v>
      </c>
    </row>
    <row r="22" spans="1:38" s="97" customFormat="1" ht="14">
      <c r="A22" s="64">
        <v>17</v>
      </c>
      <c r="B22" s="29" t="s">
        <v>282</v>
      </c>
      <c r="C22" s="1" t="s">
        <v>128</v>
      </c>
      <c r="D22" s="1" t="s">
        <v>290</v>
      </c>
      <c r="E22" s="1" t="s">
        <v>296</v>
      </c>
      <c r="F22" s="1"/>
      <c r="G22" s="578" t="s">
        <v>3353</v>
      </c>
      <c r="H22" s="1" t="s">
        <v>1309</v>
      </c>
      <c r="I22" s="2" t="s">
        <v>1310</v>
      </c>
      <c r="J22" s="1">
        <v>1</v>
      </c>
      <c r="K22" s="1"/>
      <c r="L22" s="1">
        <v>1</v>
      </c>
      <c r="M22" s="1"/>
      <c r="N22" s="1"/>
      <c r="O22" s="1" t="s">
        <v>107</v>
      </c>
      <c r="P22" s="20">
        <v>44248</v>
      </c>
      <c r="Q22" s="4" t="str">
        <f t="shared" ca="1" si="2"/>
        <v>1 Tahun 5 Bulan15 Hari</v>
      </c>
      <c r="R22" s="1" t="s">
        <v>54</v>
      </c>
      <c r="S22" s="1" t="s">
        <v>62</v>
      </c>
      <c r="T22" s="1" t="s">
        <v>63</v>
      </c>
      <c r="U22" s="1" t="s">
        <v>74</v>
      </c>
      <c r="V22" s="1" t="s">
        <v>96</v>
      </c>
      <c r="W22" s="1" t="s">
        <v>76</v>
      </c>
      <c r="X22" s="2" t="s">
        <v>57</v>
      </c>
      <c r="Y22" s="71">
        <v>31637</v>
      </c>
      <c r="Z22" s="4" t="str">
        <f t="shared" ca="1" si="3"/>
        <v>35 Tahun 11 Bulan</v>
      </c>
      <c r="AA22" s="1"/>
      <c r="AB22" s="1"/>
      <c r="AC22" s="1" t="s">
        <v>4333</v>
      </c>
      <c r="AD22" s="1" t="s">
        <v>4633</v>
      </c>
      <c r="AE22" s="1"/>
      <c r="AF22" s="1"/>
      <c r="AG22" s="1"/>
      <c r="AH22" s="1"/>
      <c r="AI22" s="1"/>
      <c r="AJ22" s="1"/>
      <c r="AK22" s="286"/>
      <c r="AL22" s="1"/>
    </row>
    <row r="23" spans="1:38" s="97" customFormat="1" ht="14.5">
      <c r="A23" s="64">
        <v>18</v>
      </c>
      <c r="B23" s="29" t="s">
        <v>282</v>
      </c>
      <c r="C23" s="1" t="s">
        <v>128</v>
      </c>
      <c r="D23" s="1" t="s">
        <v>290</v>
      </c>
      <c r="E23" s="1" t="s">
        <v>853</v>
      </c>
      <c r="F23" s="21" t="s">
        <v>7204</v>
      </c>
      <c r="G23" s="578"/>
      <c r="H23" s="55" t="s">
        <v>7201</v>
      </c>
      <c r="I23" s="660" t="s">
        <v>7202</v>
      </c>
      <c r="J23" s="21">
        <v>1</v>
      </c>
      <c r="K23" s="21"/>
      <c r="L23" s="21">
        <v>1</v>
      </c>
      <c r="M23" s="21"/>
      <c r="N23" s="21"/>
      <c r="O23" s="1" t="s">
        <v>6341</v>
      </c>
      <c r="P23" s="37">
        <v>42065</v>
      </c>
      <c r="Q23" s="34" t="str">
        <f t="shared" ca="1" si="2"/>
        <v>7 Tahun 5 Bulan3 Hari</v>
      </c>
      <c r="R23" s="27" t="s">
        <v>109</v>
      </c>
      <c r="S23" s="21" t="s">
        <v>137</v>
      </c>
      <c r="T23" s="21" t="s">
        <v>73</v>
      </c>
      <c r="U23" s="21" t="s">
        <v>68</v>
      </c>
      <c r="V23" s="21" t="s">
        <v>84</v>
      </c>
      <c r="W23" s="21" t="s">
        <v>76</v>
      </c>
      <c r="X23" s="263" t="s">
        <v>4400</v>
      </c>
      <c r="Y23" s="61">
        <v>32320</v>
      </c>
      <c r="Z23" s="34" t="str">
        <f t="shared" ca="1" si="3"/>
        <v>34 Tahun 1 Bulan</v>
      </c>
      <c r="AA23" s="27"/>
      <c r="AB23" s="21"/>
      <c r="AC23" s="21" t="s">
        <v>4333</v>
      </c>
      <c r="AD23" s="21" t="s">
        <v>7203</v>
      </c>
      <c r="AE23" s="21"/>
      <c r="AF23" s="21" t="s">
        <v>57</v>
      </c>
      <c r="AG23" s="21" t="s">
        <v>74</v>
      </c>
      <c r="AH23" s="21"/>
      <c r="AI23" s="27"/>
      <c r="AJ23" s="21"/>
      <c r="AK23" s="25"/>
      <c r="AL23" s="681"/>
    </row>
    <row r="24" spans="1:38" s="97" customFormat="1" ht="14">
      <c r="A24" s="64">
        <v>19</v>
      </c>
      <c r="B24" s="29" t="s">
        <v>282</v>
      </c>
      <c r="C24" s="1" t="s">
        <v>128</v>
      </c>
      <c r="D24" s="1" t="s">
        <v>3769</v>
      </c>
      <c r="E24" s="1" t="s">
        <v>3673</v>
      </c>
      <c r="F24" s="1"/>
      <c r="G24" s="551" t="s">
        <v>3670</v>
      </c>
      <c r="H24" s="1" t="s">
        <v>732</v>
      </c>
      <c r="I24" s="2" t="s">
        <v>733</v>
      </c>
      <c r="J24" s="1">
        <v>1</v>
      </c>
      <c r="K24" s="1"/>
      <c r="L24" s="1">
        <v>1</v>
      </c>
      <c r="M24" s="1"/>
      <c r="N24" s="1"/>
      <c r="O24" s="1" t="s">
        <v>103</v>
      </c>
      <c r="P24" s="20">
        <v>44256</v>
      </c>
      <c r="Q24" s="4" t="str">
        <f t="shared" ca="1" si="2"/>
        <v>1 Tahun 5 Bulan4 Hari</v>
      </c>
      <c r="R24" s="1" t="s">
        <v>78</v>
      </c>
      <c r="S24" s="1" t="s">
        <v>146</v>
      </c>
      <c r="T24" s="1" t="s">
        <v>49</v>
      </c>
      <c r="U24" s="1" t="s">
        <v>50</v>
      </c>
      <c r="V24" s="1" t="s">
        <v>50</v>
      </c>
      <c r="W24" s="1" t="s">
        <v>51</v>
      </c>
      <c r="X24" s="2" t="s">
        <v>129</v>
      </c>
      <c r="Y24" s="71">
        <v>28248</v>
      </c>
      <c r="Z24" s="4" t="str">
        <f t="shared" ca="1" si="3"/>
        <v>45 Tahun 3 Bulan</v>
      </c>
      <c r="AA24" s="1"/>
      <c r="AB24" s="1"/>
      <c r="AC24" s="1" t="s">
        <v>4333</v>
      </c>
      <c r="AD24" s="1" t="s">
        <v>4622</v>
      </c>
      <c r="AE24" s="1" t="s">
        <v>146</v>
      </c>
      <c r="AF24" s="1"/>
      <c r="AG24" s="1" t="s">
        <v>146</v>
      </c>
      <c r="AH24" s="1" t="s">
        <v>146</v>
      </c>
      <c r="AI24" s="1"/>
      <c r="AJ24" s="1" t="s">
        <v>2864</v>
      </c>
      <c r="AK24" s="286">
        <v>950518209956000</v>
      </c>
      <c r="AL24" s="1">
        <v>798727957</v>
      </c>
    </row>
    <row r="25" spans="1:38" s="97" customFormat="1" ht="14">
      <c r="A25" s="64">
        <v>20</v>
      </c>
      <c r="B25" s="29" t="s">
        <v>282</v>
      </c>
      <c r="C25" s="1" t="s">
        <v>128</v>
      </c>
      <c r="D25" s="1" t="s">
        <v>1154</v>
      </c>
      <c r="E25" s="1" t="s">
        <v>616</v>
      </c>
      <c r="F25" s="1" t="s">
        <v>1155</v>
      </c>
      <c r="G25" s="1" t="s">
        <v>1156</v>
      </c>
      <c r="H25" s="1" t="s">
        <v>1157</v>
      </c>
      <c r="I25" s="2" t="s">
        <v>1158</v>
      </c>
      <c r="J25" s="1">
        <v>1</v>
      </c>
      <c r="K25" s="1"/>
      <c r="L25" s="1">
        <v>1</v>
      </c>
      <c r="M25" s="1"/>
      <c r="N25" s="1"/>
      <c r="O25" s="1" t="s">
        <v>107</v>
      </c>
      <c r="P25" s="20">
        <v>42706</v>
      </c>
      <c r="Q25" s="4" t="str">
        <f t="shared" ca="1" si="0"/>
        <v>5 Tahun 8 Bulan3 Hari</v>
      </c>
      <c r="R25" s="1" t="s">
        <v>54</v>
      </c>
      <c r="S25" s="1" t="s">
        <v>146</v>
      </c>
      <c r="T25" s="1" t="s">
        <v>73</v>
      </c>
      <c r="U25" s="1" t="s">
        <v>64</v>
      </c>
      <c r="V25" s="1" t="s">
        <v>82</v>
      </c>
      <c r="W25" s="1" t="s">
        <v>51</v>
      </c>
      <c r="X25" s="2" t="s">
        <v>237</v>
      </c>
      <c r="Y25" s="71">
        <v>26490</v>
      </c>
      <c r="Z25" s="4" t="str">
        <f t="shared" ca="1" si="1"/>
        <v>50 Tahun 0 Bulan</v>
      </c>
      <c r="AA25" s="1"/>
      <c r="AB25" s="1"/>
      <c r="AC25" s="1" t="s">
        <v>4333</v>
      </c>
      <c r="AD25" s="1" t="s">
        <v>4621</v>
      </c>
      <c r="AE25" s="1"/>
      <c r="AF25" s="1" t="s">
        <v>146</v>
      </c>
      <c r="AG25" s="1" t="s">
        <v>146</v>
      </c>
      <c r="AH25" s="1" t="s">
        <v>146</v>
      </c>
      <c r="AI25" s="1">
        <v>17020084004</v>
      </c>
      <c r="AJ25" s="1"/>
      <c r="AK25" s="286">
        <v>842696692956000</v>
      </c>
      <c r="AL25" s="1">
        <v>507268204</v>
      </c>
    </row>
    <row r="26" spans="1:38" s="97" customFormat="1" ht="14.5" thickBot="1">
      <c r="A26" s="64">
        <v>21</v>
      </c>
      <c r="B26" s="29" t="s">
        <v>282</v>
      </c>
      <c r="C26" s="1" t="s">
        <v>128</v>
      </c>
      <c r="D26" s="1" t="s">
        <v>290</v>
      </c>
      <c r="E26" s="1" t="s">
        <v>769</v>
      </c>
      <c r="F26" s="1" t="s">
        <v>4896</v>
      </c>
      <c r="G26" s="1" t="s">
        <v>1285</v>
      </c>
      <c r="H26" s="1" t="s">
        <v>1286</v>
      </c>
      <c r="I26" s="2" t="s">
        <v>1287</v>
      </c>
      <c r="J26" s="1">
        <v>1</v>
      </c>
      <c r="K26" s="1"/>
      <c r="L26" s="1">
        <v>1</v>
      </c>
      <c r="M26" s="1"/>
      <c r="N26" s="1"/>
      <c r="O26" s="1" t="s">
        <v>107</v>
      </c>
      <c r="P26" s="20">
        <v>43897</v>
      </c>
      <c r="Q26" s="4" t="str">
        <f ca="1">DATEDIF(P26,NOW(),"Y")&amp;" Tahun "&amp;DATEDIF(P26,NOW(),"YM")&amp;" Bulan"&amp;DATEDIF(P26,NOW(),"MD")&amp;" Hari"</f>
        <v>2 Tahun 4 Bulan29 Hari</v>
      </c>
      <c r="R26" s="1" t="s">
        <v>58</v>
      </c>
      <c r="S26" s="1" t="s">
        <v>243</v>
      </c>
      <c r="T26" s="1" t="s">
        <v>49</v>
      </c>
      <c r="U26" s="1" t="s">
        <v>50</v>
      </c>
      <c r="V26" s="1" t="s">
        <v>50</v>
      </c>
      <c r="W26" s="1" t="s">
        <v>76</v>
      </c>
      <c r="X26" s="2" t="s">
        <v>2506</v>
      </c>
      <c r="Y26" s="71">
        <v>35295</v>
      </c>
      <c r="Z26" s="4" t="str">
        <f ca="1">DATEDIF(Y26,NOW(),"Y")&amp;" Tahun "&amp;DATEDIF(Y26,NOW(),"YM")&amp;" Bulan"</f>
        <v>25 Tahun 11 Bulan</v>
      </c>
      <c r="AA26" s="1"/>
      <c r="AB26" s="1"/>
      <c r="AC26" s="1" t="s">
        <v>4333</v>
      </c>
      <c r="AD26" s="1" t="s">
        <v>2986</v>
      </c>
      <c r="AE26" s="1"/>
      <c r="AF26" s="1"/>
      <c r="AG26" s="1"/>
      <c r="AH26" s="1" t="s">
        <v>214</v>
      </c>
      <c r="AI26" s="1">
        <v>18023250428</v>
      </c>
      <c r="AJ26" s="1"/>
      <c r="AK26" s="286">
        <v>842694770956000</v>
      </c>
      <c r="AL26" s="1">
        <v>683143688</v>
      </c>
    </row>
    <row r="27" spans="1:38" ht="14.5" thickTop="1">
      <c r="A27" s="225"/>
      <c r="B27" s="14"/>
      <c r="C27" s="9"/>
      <c r="D27" s="9"/>
      <c r="E27" s="9"/>
      <c r="F27" s="9"/>
      <c r="G27" s="9"/>
      <c r="H27" s="9"/>
      <c r="I27" s="10"/>
      <c r="J27" s="226">
        <f>SUM(J6:J26)</f>
        <v>19</v>
      </c>
      <c r="K27" s="226">
        <f>SUM(K6:K26)</f>
        <v>2</v>
      </c>
      <c r="L27" s="226">
        <f>SUM(L6:L26)</f>
        <v>21</v>
      </c>
      <c r="M27" s="226">
        <f>SUM(M6:M26)</f>
        <v>0</v>
      </c>
      <c r="N27" s="226">
        <f>SUM(N6:N26)</f>
        <v>0</v>
      </c>
      <c r="O27" s="11"/>
      <c r="P27" s="13"/>
      <c r="Q27" s="12"/>
      <c r="R27" s="13"/>
      <c r="S27" s="9"/>
      <c r="T27" s="9"/>
      <c r="U27" s="9"/>
      <c r="V27" s="9"/>
      <c r="W27" s="9"/>
      <c r="X27" s="10"/>
      <c r="Y27" s="227"/>
      <c r="Z27" s="14"/>
      <c r="AA27" s="14"/>
      <c r="AB27" s="14"/>
      <c r="AC27" s="9"/>
      <c r="AD27" s="9"/>
      <c r="AE27" s="9"/>
      <c r="AF27" s="9"/>
      <c r="AG27" s="9"/>
      <c r="AH27" s="9"/>
      <c r="AI27" s="14"/>
      <c r="AJ27" s="14"/>
      <c r="AK27" s="15"/>
      <c r="AL27" s="228"/>
    </row>
    <row r="28" spans="1:38" ht="14">
      <c r="A28" s="229"/>
      <c r="B28" s="230"/>
      <c r="C28" s="231"/>
      <c r="D28" s="231"/>
      <c r="E28" s="231"/>
      <c r="F28" s="231"/>
      <c r="G28" s="231"/>
      <c r="H28" s="231"/>
      <c r="I28" s="232"/>
      <c r="J28" s="813">
        <f>J27+K27</f>
        <v>21</v>
      </c>
      <c r="K28" s="813"/>
      <c r="L28" s="814">
        <f>L27+M27+N27</f>
        <v>21</v>
      </c>
      <c r="M28" s="815"/>
      <c r="N28" s="816"/>
      <c r="O28" s="233"/>
      <c r="P28" s="234"/>
      <c r="Q28" s="233"/>
      <c r="R28" s="231"/>
      <c r="S28" s="231"/>
      <c r="T28" s="232"/>
      <c r="U28" s="231"/>
      <c r="V28" s="231"/>
      <c r="W28" s="232"/>
      <c r="X28" s="235"/>
      <c r="Y28" s="230"/>
      <c r="Z28" s="230"/>
      <c r="AA28" s="230"/>
      <c r="AB28" s="231"/>
      <c r="AC28" s="231"/>
      <c r="AD28" s="231"/>
      <c r="AE28" s="231"/>
      <c r="AF28" s="231"/>
      <c r="AG28" s="231"/>
      <c r="AH28" s="230"/>
      <c r="AI28" s="230"/>
      <c r="AJ28" s="236"/>
      <c r="AK28" s="237"/>
      <c r="AL28" s="237"/>
    </row>
    <row r="31" spans="1:38" ht="13.5" thickBot="1"/>
    <row r="32" spans="1:38" s="88" customFormat="1" ht="14.5" thickTop="1">
      <c r="A32" s="835" t="s">
        <v>3421</v>
      </c>
      <c r="B32" s="837" t="s">
        <v>0</v>
      </c>
      <c r="C32" s="819" t="s">
        <v>1</v>
      </c>
      <c r="D32" s="820"/>
      <c r="E32" s="817" t="s">
        <v>2</v>
      </c>
      <c r="F32" s="817" t="s">
        <v>3</v>
      </c>
      <c r="G32" s="817" t="s">
        <v>4</v>
      </c>
      <c r="H32" s="828" t="s">
        <v>5</v>
      </c>
      <c r="I32" s="817" t="s">
        <v>6</v>
      </c>
      <c r="J32" s="826" t="s">
        <v>7</v>
      </c>
      <c r="K32" s="827"/>
      <c r="L32" s="830" t="s">
        <v>8</v>
      </c>
      <c r="M32" s="831"/>
      <c r="N32" s="832"/>
      <c r="O32" s="824" t="s">
        <v>9</v>
      </c>
      <c r="P32" s="833" t="s">
        <v>10</v>
      </c>
      <c r="Q32" s="834"/>
      <c r="R32" s="824" t="s">
        <v>137</v>
      </c>
      <c r="S32" s="817" t="s">
        <v>11</v>
      </c>
      <c r="T32" s="817" t="s">
        <v>12</v>
      </c>
      <c r="U32" s="826" t="s">
        <v>13</v>
      </c>
      <c r="V32" s="827"/>
      <c r="W32" s="824" t="s">
        <v>14</v>
      </c>
      <c r="X32" s="819" t="s">
        <v>15</v>
      </c>
      <c r="Y32" s="820"/>
      <c r="Z32" s="817" t="s">
        <v>16</v>
      </c>
      <c r="AA32" s="819" t="s">
        <v>17</v>
      </c>
      <c r="AB32" s="820"/>
      <c r="AC32" s="819" t="s">
        <v>18</v>
      </c>
      <c r="AD32" s="820"/>
      <c r="AE32" s="819" t="s">
        <v>19</v>
      </c>
      <c r="AF32" s="821"/>
      <c r="AG32" s="821"/>
      <c r="AH32" s="820"/>
      <c r="AI32" s="822" t="s">
        <v>20</v>
      </c>
      <c r="AJ32" s="822" t="s">
        <v>21</v>
      </c>
      <c r="AK32" s="806" t="s">
        <v>22</v>
      </c>
      <c r="AL32" s="808" t="s">
        <v>23</v>
      </c>
    </row>
    <row r="33" spans="1:38" s="88" customFormat="1" ht="14.5" thickBot="1">
      <c r="A33" s="836"/>
      <c r="B33" s="838"/>
      <c r="C33" s="122" t="s">
        <v>24</v>
      </c>
      <c r="D33" s="122" t="s">
        <v>25</v>
      </c>
      <c r="E33" s="818"/>
      <c r="F33" s="818"/>
      <c r="G33" s="818"/>
      <c r="H33" s="829"/>
      <c r="I33" s="818"/>
      <c r="J33" s="123" t="s">
        <v>26</v>
      </c>
      <c r="K33" s="124" t="s">
        <v>27</v>
      </c>
      <c r="L33" s="122" t="s">
        <v>28</v>
      </c>
      <c r="M33" s="122" t="s">
        <v>29</v>
      </c>
      <c r="N33" s="122" t="s">
        <v>30</v>
      </c>
      <c r="O33" s="825"/>
      <c r="P33" s="125" t="s">
        <v>31</v>
      </c>
      <c r="Q33" s="125" t="s">
        <v>32</v>
      </c>
      <c r="R33" s="825"/>
      <c r="S33" s="818"/>
      <c r="T33" s="818"/>
      <c r="U33" s="126" t="s">
        <v>33</v>
      </c>
      <c r="V33" s="126" t="s">
        <v>34</v>
      </c>
      <c r="W33" s="825"/>
      <c r="X33" s="122" t="s">
        <v>35</v>
      </c>
      <c r="Y33" s="125" t="s">
        <v>36</v>
      </c>
      <c r="Z33" s="818"/>
      <c r="AA33" s="127" t="s">
        <v>37</v>
      </c>
      <c r="AB33" s="122" t="s">
        <v>38</v>
      </c>
      <c r="AC33" s="122" t="s">
        <v>39</v>
      </c>
      <c r="AD33" s="122" t="s">
        <v>40</v>
      </c>
      <c r="AE33" s="122" t="s">
        <v>41</v>
      </c>
      <c r="AF33" s="122" t="s">
        <v>42</v>
      </c>
      <c r="AG33" s="122" t="s">
        <v>43</v>
      </c>
      <c r="AH33" s="122" t="s">
        <v>44</v>
      </c>
      <c r="AI33" s="823"/>
      <c r="AJ33" s="823"/>
      <c r="AK33" s="807"/>
      <c r="AL33" s="809"/>
    </row>
    <row r="34" spans="1:38" s="94" customFormat="1" ht="14.5" thickTop="1">
      <c r="A34" s="21">
        <v>1</v>
      </c>
      <c r="B34" s="129" t="s">
        <v>282</v>
      </c>
      <c r="C34" s="21" t="s">
        <v>128</v>
      </c>
      <c r="D34" s="21" t="s">
        <v>290</v>
      </c>
      <c r="E34" s="21" t="s">
        <v>173</v>
      </c>
      <c r="F34" s="21" t="s">
        <v>4881</v>
      </c>
      <c r="G34" s="21" t="s">
        <v>3434</v>
      </c>
      <c r="H34" s="21" t="s">
        <v>1192</v>
      </c>
      <c r="I34" s="2" t="s">
        <v>1193</v>
      </c>
      <c r="J34" s="1"/>
      <c r="K34" s="1">
        <v>1</v>
      </c>
      <c r="L34" s="66">
        <v>1</v>
      </c>
      <c r="M34" s="23"/>
      <c r="N34" s="21"/>
      <c r="O34" s="21" t="s">
        <v>103</v>
      </c>
      <c r="P34" s="24">
        <v>44350</v>
      </c>
      <c r="Q34" s="34" t="str">
        <f t="shared" ca="1" si="0"/>
        <v>1 Tahun 2 Bulan2 Hari</v>
      </c>
      <c r="R34" s="21" t="s">
        <v>52</v>
      </c>
      <c r="S34" s="21" t="s">
        <v>146</v>
      </c>
      <c r="T34" s="21" t="s">
        <v>73</v>
      </c>
      <c r="U34" s="17" t="s">
        <v>68</v>
      </c>
      <c r="V34" s="21" t="s">
        <v>180</v>
      </c>
      <c r="W34" s="21" t="s">
        <v>71</v>
      </c>
      <c r="X34" s="31" t="s">
        <v>176</v>
      </c>
      <c r="Y34" s="61">
        <v>29012</v>
      </c>
      <c r="Z34" s="34" t="str">
        <f t="shared" ca="1" si="1"/>
        <v>43 Tahun 1 Bulan</v>
      </c>
      <c r="AA34" s="21"/>
      <c r="AB34" s="21"/>
      <c r="AC34" s="21" t="s">
        <v>4333</v>
      </c>
      <c r="AD34" s="21" t="s">
        <v>2954</v>
      </c>
      <c r="AE34" s="21"/>
      <c r="AF34" s="21" t="s">
        <v>146</v>
      </c>
      <c r="AG34" s="21" t="s">
        <v>146</v>
      </c>
      <c r="AH34" s="21" t="s">
        <v>68</v>
      </c>
      <c r="AI34" s="21">
        <v>19041100470</v>
      </c>
      <c r="AJ34" s="21"/>
      <c r="AK34" s="296" t="s">
        <v>4249</v>
      </c>
      <c r="AL34" s="21">
        <v>826886227</v>
      </c>
    </row>
    <row r="35" spans="1:38" s="94" customFormat="1" ht="14">
      <c r="A35" s="21">
        <v>2</v>
      </c>
      <c r="B35" s="129" t="s">
        <v>282</v>
      </c>
      <c r="C35" s="21" t="s">
        <v>128</v>
      </c>
      <c r="D35" s="21" t="s">
        <v>290</v>
      </c>
      <c r="E35" s="21" t="s">
        <v>173</v>
      </c>
      <c r="F35" s="21" t="s">
        <v>4882</v>
      </c>
      <c r="G35" s="21" t="s">
        <v>3436</v>
      </c>
      <c r="H35" s="21" t="s">
        <v>1194</v>
      </c>
      <c r="I35" s="2" t="s">
        <v>1195</v>
      </c>
      <c r="J35" s="1">
        <v>1</v>
      </c>
      <c r="K35" s="1"/>
      <c r="L35" s="66">
        <v>1</v>
      </c>
      <c r="M35" s="23"/>
      <c r="N35" s="21"/>
      <c r="O35" s="21" t="s">
        <v>103</v>
      </c>
      <c r="P35" s="24">
        <v>44350</v>
      </c>
      <c r="Q35" s="34" t="str">
        <f t="shared" ca="1" si="0"/>
        <v>1 Tahun 2 Bulan2 Hari</v>
      </c>
      <c r="R35" s="21" t="s">
        <v>52</v>
      </c>
      <c r="S35" s="21" t="s">
        <v>146</v>
      </c>
      <c r="T35" s="21" t="s">
        <v>73</v>
      </c>
      <c r="U35" s="17" t="s">
        <v>68</v>
      </c>
      <c r="V35" s="21" t="s">
        <v>68</v>
      </c>
      <c r="W35" s="21" t="s">
        <v>88</v>
      </c>
      <c r="X35" s="31" t="s">
        <v>176</v>
      </c>
      <c r="Y35" s="61">
        <v>26846</v>
      </c>
      <c r="Z35" s="34" t="str">
        <f t="shared" ca="1" si="1"/>
        <v>49 Tahun 1 Bulan</v>
      </c>
      <c r="AA35" s="21"/>
      <c r="AB35" s="21"/>
      <c r="AC35" s="21" t="s">
        <v>4333</v>
      </c>
      <c r="AD35" s="21" t="s">
        <v>2955</v>
      </c>
      <c r="AE35" s="21"/>
      <c r="AF35" s="21" t="s">
        <v>146</v>
      </c>
      <c r="AG35" s="21" t="s">
        <v>146</v>
      </c>
      <c r="AH35" s="21" t="s">
        <v>2558</v>
      </c>
      <c r="AI35" s="21">
        <v>19041101809</v>
      </c>
      <c r="AJ35" s="21"/>
      <c r="AK35" s="190" t="s">
        <v>4250</v>
      </c>
      <c r="AL35" s="21">
        <v>827698175</v>
      </c>
    </row>
    <row r="36" spans="1:38" s="94" customFormat="1" ht="14">
      <c r="A36" s="21">
        <v>3</v>
      </c>
      <c r="B36" s="129" t="s">
        <v>282</v>
      </c>
      <c r="C36" s="21" t="s">
        <v>128</v>
      </c>
      <c r="D36" s="21" t="s">
        <v>290</v>
      </c>
      <c r="E36" s="21" t="s">
        <v>173</v>
      </c>
      <c r="F36" s="21" t="s">
        <v>1196</v>
      </c>
      <c r="G36" s="21" t="s">
        <v>3428</v>
      </c>
      <c r="H36" s="21" t="s">
        <v>1197</v>
      </c>
      <c r="I36" s="2" t="s">
        <v>6911</v>
      </c>
      <c r="J36" s="1">
        <v>1</v>
      </c>
      <c r="K36" s="1"/>
      <c r="L36" s="759">
        <v>1</v>
      </c>
      <c r="M36" s="44"/>
      <c r="N36" s="21"/>
      <c r="O36" s="21" t="s">
        <v>103</v>
      </c>
      <c r="P36" s="24">
        <v>44350</v>
      </c>
      <c r="Q36" s="34" t="str">
        <f t="shared" ca="1" si="0"/>
        <v>1 Tahun 2 Bulan2 Hari</v>
      </c>
      <c r="R36" s="21" t="s">
        <v>81</v>
      </c>
      <c r="S36" s="21" t="s">
        <v>146</v>
      </c>
      <c r="T36" s="21" t="s">
        <v>73</v>
      </c>
      <c r="U36" s="17" t="s">
        <v>68</v>
      </c>
      <c r="V36" s="21" t="s">
        <v>180</v>
      </c>
      <c r="W36" s="21" t="s">
        <v>76</v>
      </c>
      <c r="X36" s="31" t="s">
        <v>2559</v>
      </c>
      <c r="Y36" s="61">
        <v>36840</v>
      </c>
      <c r="Z36" s="34" t="str">
        <f t="shared" ca="1" si="1"/>
        <v>21 Tahun 8 Bulan</v>
      </c>
      <c r="AA36" s="21"/>
      <c r="AB36" s="21"/>
      <c r="AC36" s="21" t="s">
        <v>4333</v>
      </c>
      <c r="AD36" s="21" t="s">
        <v>2956</v>
      </c>
      <c r="AE36" s="21"/>
      <c r="AF36" s="21" t="s">
        <v>146</v>
      </c>
      <c r="AG36" s="21" t="s">
        <v>146</v>
      </c>
      <c r="AH36" s="21" t="s">
        <v>68</v>
      </c>
      <c r="AI36" s="21"/>
      <c r="AJ36" s="21"/>
      <c r="AK36" s="296" t="s">
        <v>4251</v>
      </c>
      <c r="AL36" s="21">
        <v>826886272</v>
      </c>
    </row>
    <row r="37" spans="1:38" s="94" customFormat="1" ht="14">
      <c r="A37" s="21">
        <v>4</v>
      </c>
      <c r="B37" s="129" t="s">
        <v>282</v>
      </c>
      <c r="C37" s="21" t="s">
        <v>128</v>
      </c>
      <c r="D37" s="21" t="s">
        <v>290</v>
      </c>
      <c r="E37" s="21" t="s">
        <v>173</v>
      </c>
      <c r="F37" s="21" t="s">
        <v>4883</v>
      </c>
      <c r="G37" s="21" t="s">
        <v>3433</v>
      </c>
      <c r="H37" s="21" t="s">
        <v>1198</v>
      </c>
      <c r="I37" s="2" t="s">
        <v>1199</v>
      </c>
      <c r="J37" s="1">
        <v>1</v>
      </c>
      <c r="K37" s="1"/>
      <c r="L37" s="66">
        <v>1</v>
      </c>
      <c r="M37" s="23"/>
      <c r="N37" s="21"/>
      <c r="O37" s="21" t="s">
        <v>103</v>
      </c>
      <c r="P37" s="24">
        <v>44350</v>
      </c>
      <c r="Q37" s="34" t="str">
        <f t="shared" ca="1" si="0"/>
        <v>1 Tahun 2 Bulan2 Hari</v>
      </c>
      <c r="R37" s="21" t="s">
        <v>78</v>
      </c>
      <c r="S37" s="21" t="s">
        <v>146</v>
      </c>
      <c r="T37" s="21" t="s">
        <v>73</v>
      </c>
      <c r="U37" s="17" t="s">
        <v>68</v>
      </c>
      <c r="V37" s="21" t="s">
        <v>163</v>
      </c>
      <c r="W37" s="21" t="s">
        <v>56</v>
      </c>
      <c r="X37" s="31" t="s">
        <v>163</v>
      </c>
      <c r="Y37" s="61">
        <v>27648</v>
      </c>
      <c r="Z37" s="34" t="str">
        <f t="shared" ca="1" si="1"/>
        <v>46 Tahun 10 Bulan</v>
      </c>
      <c r="AA37" s="21"/>
      <c r="AB37" s="21"/>
      <c r="AC37" s="21" t="s">
        <v>4333</v>
      </c>
      <c r="AD37" s="21" t="s">
        <v>2957</v>
      </c>
      <c r="AE37" s="21"/>
      <c r="AF37" s="21" t="s">
        <v>146</v>
      </c>
      <c r="AG37" s="21" t="s">
        <v>74</v>
      </c>
      <c r="AH37" s="21" t="s">
        <v>146</v>
      </c>
      <c r="AI37" s="21">
        <v>19041101148</v>
      </c>
      <c r="AJ37" s="21"/>
      <c r="AK37" s="296" t="s">
        <v>4252</v>
      </c>
      <c r="AL37" s="21">
        <v>826500460</v>
      </c>
    </row>
    <row r="38" spans="1:38" s="94" customFormat="1" ht="14">
      <c r="A38" s="21">
        <v>5</v>
      </c>
      <c r="B38" s="129" t="s">
        <v>282</v>
      </c>
      <c r="C38" s="21" t="s">
        <v>128</v>
      </c>
      <c r="D38" s="21" t="s">
        <v>290</v>
      </c>
      <c r="E38" s="21" t="s">
        <v>173</v>
      </c>
      <c r="F38" s="21" t="s">
        <v>4884</v>
      </c>
      <c r="G38" s="21" t="s">
        <v>3435</v>
      </c>
      <c r="H38" s="21" t="s">
        <v>1200</v>
      </c>
      <c r="I38" s="2" t="s">
        <v>1201</v>
      </c>
      <c r="J38" s="1">
        <v>1</v>
      </c>
      <c r="K38" s="1"/>
      <c r="L38" s="66">
        <v>1</v>
      </c>
      <c r="M38" s="23"/>
      <c r="N38" s="21"/>
      <c r="O38" s="21" t="s">
        <v>103</v>
      </c>
      <c r="P38" s="24">
        <v>44350</v>
      </c>
      <c r="Q38" s="34" t="str">
        <f t="shared" ca="1" si="0"/>
        <v>1 Tahun 2 Bulan2 Hari</v>
      </c>
      <c r="R38" s="21" t="s">
        <v>58</v>
      </c>
      <c r="S38" s="21" t="s">
        <v>146</v>
      </c>
      <c r="T38" s="21" t="s">
        <v>49</v>
      </c>
      <c r="U38" s="21" t="s">
        <v>126</v>
      </c>
      <c r="V38" s="21" t="s">
        <v>166</v>
      </c>
      <c r="W38" s="21" t="s">
        <v>51</v>
      </c>
      <c r="X38" s="31" t="s">
        <v>2560</v>
      </c>
      <c r="Y38" s="61">
        <v>28359</v>
      </c>
      <c r="Z38" s="34" t="str">
        <f t="shared" ca="1" si="1"/>
        <v>44 Tahun 11 Bulan</v>
      </c>
      <c r="AA38" s="21"/>
      <c r="AB38" s="21"/>
      <c r="AC38" s="21" t="s">
        <v>4333</v>
      </c>
      <c r="AD38" s="21" t="s">
        <v>2958</v>
      </c>
      <c r="AE38" s="21"/>
      <c r="AF38" s="21" t="s">
        <v>146</v>
      </c>
      <c r="AG38" s="21" t="s">
        <v>74</v>
      </c>
      <c r="AH38" s="21" t="s">
        <v>146</v>
      </c>
      <c r="AI38" s="21"/>
      <c r="AJ38" s="21"/>
      <c r="AK38" s="190" t="s">
        <v>4253</v>
      </c>
      <c r="AL38" s="21">
        <v>820143457</v>
      </c>
    </row>
    <row r="39" spans="1:38" s="94" customFormat="1" ht="14">
      <c r="A39" s="21">
        <v>6</v>
      </c>
      <c r="B39" s="129" t="s">
        <v>282</v>
      </c>
      <c r="C39" s="21" t="s">
        <v>128</v>
      </c>
      <c r="D39" s="21" t="s">
        <v>290</v>
      </c>
      <c r="E39" s="21" t="s">
        <v>173</v>
      </c>
      <c r="F39" s="21" t="s">
        <v>4885</v>
      </c>
      <c r="G39" s="21" t="s">
        <v>3439</v>
      </c>
      <c r="H39" s="21" t="s">
        <v>1202</v>
      </c>
      <c r="I39" s="2" t="s">
        <v>1203</v>
      </c>
      <c r="J39" s="1">
        <v>1</v>
      </c>
      <c r="K39" s="1"/>
      <c r="L39" s="66">
        <v>1</v>
      </c>
      <c r="M39" s="23"/>
      <c r="N39" s="21"/>
      <c r="O39" s="21" t="s">
        <v>103</v>
      </c>
      <c r="P39" s="24">
        <v>44350</v>
      </c>
      <c r="Q39" s="34" t="str">
        <f t="shared" ca="1" si="0"/>
        <v>1 Tahun 2 Bulan2 Hari</v>
      </c>
      <c r="R39" s="21" t="s">
        <v>78</v>
      </c>
      <c r="S39" s="21" t="s">
        <v>146</v>
      </c>
      <c r="T39" s="21" t="s">
        <v>73</v>
      </c>
      <c r="U39" s="17" t="s">
        <v>68</v>
      </c>
      <c r="V39" s="21" t="s">
        <v>180</v>
      </c>
      <c r="W39" s="21" t="s">
        <v>71</v>
      </c>
      <c r="X39" s="31" t="s">
        <v>2561</v>
      </c>
      <c r="Y39" s="61">
        <v>27942</v>
      </c>
      <c r="Z39" s="34" t="str">
        <f t="shared" ca="1" si="1"/>
        <v>46 Tahun 1 Bulan</v>
      </c>
      <c r="AA39" s="21"/>
      <c r="AB39" s="21"/>
      <c r="AC39" s="21" t="s">
        <v>4333</v>
      </c>
      <c r="AD39" s="21" t="s">
        <v>2959</v>
      </c>
      <c r="AE39" s="21"/>
      <c r="AF39" s="21" t="s">
        <v>146</v>
      </c>
      <c r="AG39" s="21" t="s">
        <v>146</v>
      </c>
      <c r="AH39" s="21" t="s">
        <v>68</v>
      </c>
      <c r="AI39" s="21">
        <v>19041101130</v>
      </c>
      <c r="AJ39" s="21"/>
      <c r="AK39" s="296" t="s">
        <v>4254</v>
      </c>
      <c r="AL39" s="21">
        <v>826886307</v>
      </c>
    </row>
    <row r="40" spans="1:38" s="94" customFormat="1" ht="14">
      <c r="A40" s="21">
        <v>7</v>
      </c>
      <c r="B40" s="129" t="s">
        <v>282</v>
      </c>
      <c r="C40" s="21" t="s">
        <v>128</v>
      </c>
      <c r="D40" s="21" t="s">
        <v>290</v>
      </c>
      <c r="E40" s="21" t="s">
        <v>173</v>
      </c>
      <c r="F40" s="21" t="s">
        <v>4886</v>
      </c>
      <c r="G40" s="21" t="s">
        <v>3443</v>
      </c>
      <c r="H40" s="21" t="s">
        <v>1204</v>
      </c>
      <c r="I40" s="2" t="s">
        <v>1205</v>
      </c>
      <c r="J40" s="1">
        <v>1</v>
      </c>
      <c r="K40" s="1"/>
      <c r="L40" s="66">
        <v>1</v>
      </c>
      <c r="M40" s="23"/>
      <c r="N40" s="21"/>
      <c r="O40" s="21" t="s">
        <v>103</v>
      </c>
      <c r="P40" s="24">
        <v>44350</v>
      </c>
      <c r="Q40" s="34" t="str">
        <f t="shared" ca="1" si="0"/>
        <v>1 Tahun 2 Bulan2 Hari</v>
      </c>
      <c r="R40" s="21" t="s">
        <v>54</v>
      </c>
      <c r="S40" s="21" t="s">
        <v>62</v>
      </c>
      <c r="T40" s="21" t="s">
        <v>73</v>
      </c>
      <c r="U40" s="21" t="s">
        <v>251</v>
      </c>
      <c r="V40" s="21" t="s">
        <v>251</v>
      </c>
      <c r="W40" s="21" t="s">
        <v>56</v>
      </c>
      <c r="X40" s="31" t="s">
        <v>2563</v>
      </c>
      <c r="Y40" s="61">
        <v>30411</v>
      </c>
      <c r="Z40" s="34" t="str">
        <f t="shared" ca="1" si="1"/>
        <v>39 Tahun 4 Bulan</v>
      </c>
      <c r="AA40" s="21"/>
      <c r="AB40" s="21"/>
      <c r="AC40" s="21" t="s">
        <v>4333</v>
      </c>
      <c r="AD40" s="21" t="s">
        <v>2960</v>
      </c>
      <c r="AE40" s="21"/>
      <c r="AF40" s="21" t="s">
        <v>146</v>
      </c>
      <c r="AG40" s="21" t="s">
        <v>146</v>
      </c>
      <c r="AH40" s="21" t="s">
        <v>2562</v>
      </c>
      <c r="AI40" s="21">
        <v>19041101163</v>
      </c>
      <c r="AJ40" s="21"/>
      <c r="AK40" s="296" t="s">
        <v>4255</v>
      </c>
      <c r="AL40" s="21">
        <v>826500471</v>
      </c>
    </row>
    <row r="41" spans="1:38" s="94" customFormat="1" ht="14">
      <c r="A41" s="21">
        <v>8</v>
      </c>
      <c r="B41" s="129" t="s">
        <v>282</v>
      </c>
      <c r="C41" s="21" t="s">
        <v>128</v>
      </c>
      <c r="D41" s="21" t="s">
        <v>290</v>
      </c>
      <c r="E41" s="21" t="s">
        <v>173</v>
      </c>
      <c r="F41" s="21" t="s">
        <v>4887</v>
      </c>
      <c r="G41" s="21" t="s">
        <v>3437</v>
      </c>
      <c r="H41" s="21" t="s">
        <v>1206</v>
      </c>
      <c r="I41" s="2" t="s">
        <v>1207</v>
      </c>
      <c r="J41" s="1">
        <v>1</v>
      </c>
      <c r="K41" s="1"/>
      <c r="L41" s="66">
        <v>1</v>
      </c>
      <c r="M41" s="23"/>
      <c r="N41" s="21"/>
      <c r="O41" s="21" t="s">
        <v>103</v>
      </c>
      <c r="P41" s="24">
        <v>44350</v>
      </c>
      <c r="Q41" s="34" t="str">
        <f t="shared" ca="1" si="0"/>
        <v>1 Tahun 2 Bulan2 Hari</v>
      </c>
      <c r="R41" s="21" t="s">
        <v>81</v>
      </c>
      <c r="S41" s="21" t="s">
        <v>146</v>
      </c>
      <c r="T41" s="21" t="s">
        <v>73</v>
      </c>
      <c r="U41" s="17" t="s">
        <v>68</v>
      </c>
      <c r="V41" s="21" t="s">
        <v>68</v>
      </c>
      <c r="W41" s="21" t="s">
        <v>71</v>
      </c>
      <c r="X41" s="31" t="s">
        <v>2564</v>
      </c>
      <c r="Y41" s="61">
        <v>27395</v>
      </c>
      <c r="Z41" s="34" t="str">
        <f t="shared" ca="1" si="1"/>
        <v>47 Tahun 7 Bulan</v>
      </c>
      <c r="AA41" s="21"/>
      <c r="AB41" s="21"/>
      <c r="AC41" s="21" t="s">
        <v>4333</v>
      </c>
      <c r="AD41" s="21" t="s">
        <v>2961</v>
      </c>
      <c r="AE41" s="21"/>
      <c r="AF41" s="21" t="s">
        <v>146</v>
      </c>
      <c r="AG41" s="21" t="s">
        <v>146</v>
      </c>
      <c r="AH41" s="21" t="s">
        <v>68</v>
      </c>
      <c r="AI41" s="21">
        <v>19041101171</v>
      </c>
      <c r="AJ41" s="21"/>
      <c r="AK41" s="296" t="s">
        <v>4256</v>
      </c>
      <c r="AL41" s="21">
        <v>826500437</v>
      </c>
    </row>
    <row r="42" spans="1:38" s="94" customFormat="1" ht="14">
      <c r="A42" s="21">
        <v>9</v>
      </c>
      <c r="B42" s="129" t="s">
        <v>282</v>
      </c>
      <c r="C42" s="21" t="s">
        <v>128</v>
      </c>
      <c r="D42" s="21" t="s">
        <v>290</v>
      </c>
      <c r="E42" s="21" t="s">
        <v>173</v>
      </c>
      <c r="F42" s="21" t="s">
        <v>4888</v>
      </c>
      <c r="G42" s="21" t="s">
        <v>3442</v>
      </c>
      <c r="H42" s="21" t="s">
        <v>1208</v>
      </c>
      <c r="I42" s="2" t="s">
        <v>1209</v>
      </c>
      <c r="J42" s="1">
        <v>1</v>
      </c>
      <c r="K42" s="1"/>
      <c r="L42" s="66">
        <v>1</v>
      </c>
      <c r="M42" s="23"/>
      <c r="N42" s="21"/>
      <c r="O42" s="21" t="s">
        <v>103</v>
      </c>
      <c r="P42" s="24">
        <v>44350</v>
      </c>
      <c r="Q42" s="34" t="str">
        <f t="shared" ca="1" si="0"/>
        <v>1 Tahun 2 Bulan2 Hari</v>
      </c>
      <c r="R42" s="21" t="s">
        <v>52</v>
      </c>
      <c r="S42" s="21" t="s">
        <v>146</v>
      </c>
      <c r="T42" s="21" t="s">
        <v>73</v>
      </c>
      <c r="U42" s="17" t="s">
        <v>68</v>
      </c>
      <c r="V42" s="21" t="s">
        <v>180</v>
      </c>
      <c r="W42" s="21" t="s">
        <v>51</v>
      </c>
      <c r="X42" s="31" t="s">
        <v>184</v>
      </c>
      <c r="Y42" s="61">
        <v>27393</v>
      </c>
      <c r="Z42" s="34" t="str">
        <f t="shared" ca="1" si="1"/>
        <v>47 Tahun 7 Bulan</v>
      </c>
      <c r="AA42" s="21"/>
      <c r="AB42" s="21"/>
      <c r="AC42" s="21" t="s">
        <v>4333</v>
      </c>
      <c r="AD42" s="21" t="s">
        <v>2962</v>
      </c>
      <c r="AE42" s="21"/>
      <c r="AF42" s="21" t="s">
        <v>146</v>
      </c>
      <c r="AG42" s="21" t="s">
        <v>146</v>
      </c>
      <c r="AH42" s="21" t="s">
        <v>68</v>
      </c>
      <c r="AI42" s="21">
        <v>19041101791</v>
      </c>
      <c r="AJ42" s="21"/>
      <c r="AK42" s="192"/>
      <c r="AL42" s="21">
        <v>826886318</v>
      </c>
    </row>
    <row r="43" spans="1:38" s="94" customFormat="1" ht="14">
      <c r="A43" s="21">
        <v>10</v>
      </c>
      <c r="B43" s="129" t="s">
        <v>282</v>
      </c>
      <c r="C43" s="21" t="s">
        <v>128</v>
      </c>
      <c r="D43" s="21" t="s">
        <v>290</v>
      </c>
      <c r="E43" s="21" t="s">
        <v>173</v>
      </c>
      <c r="F43" s="21" t="s">
        <v>4889</v>
      </c>
      <c r="G43" s="21" t="s">
        <v>3441</v>
      </c>
      <c r="H43" s="21" t="s">
        <v>1210</v>
      </c>
      <c r="I43" s="2" t="s">
        <v>1211</v>
      </c>
      <c r="J43" s="1">
        <v>1</v>
      </c>
      <c r="K43" s="1"/>
      <c r="L43" s="66">
        <v>1</v>
      </c>
      <c r="M43" s="23"/>
      <c r="N43" s="21"/>
      <c r="O43" s="21" t="s">
        <v>103</v>
      </c>
      <c r="P43" s="24">
        <v>44350</v>
      </c>
      <c r="Q43" s="34" t="str">
        <f t="shared" ca="1" si="0"/>
        <v>1 Tahun 2 Bulan2 Hari</v>
      </c>
      <c r="R43" s="21" t="s">
        <v>52</v>
      </c>
      <c r="S43" s="21" t="s">
        <v>146</v>
      </c>
      <c r="T43" s="21" t="s">
        <v>73</v>
      </c>
      <c r="U43" s="17" t="s">
        <v>68</v>
      </c>
      <c r="V43" s="21" t="s">
        <v>180</v>
      </c>
      <c r="W43" s="21" t="s">
        <v>71</v>
      </c>
      <c r="X43" s="31" t="s">
        <v>2565</v>
      </c>
      <c r="Y43" s="61">
        <v>23418</v>
      </c>
      <c r="Z43" s="34" t="str">
        <f t="shared" ca="1" si="1"/>
        <v>58 Tahun 5 Bulan</v>
      </c>
      <c r="AA43" s="21"/>
      <c r="AB43" s="21"/>
      <c r="AC43" s="21" t="s">
        <v>4333</v>
      </c>
      <c r="AD43" s="21" t="s">
        <v>2963</v>
      </c>
      <c r="AE43" s="21"/>
      <c r="AF43" s="21" t="s">
        <v>146</v>
      </c>
      <c r="AG43" s="21" t="s">
        <v>146</v>
      </c>
      <c r="AH43" s="21" t="s">
        <v>68</v>
      </c>
      <c r="AI43" s="21">
        <v>19041101189</v>
      </c>
      <c r="AJ43" s="21"/>
      <c r="AK43" s="192"/>
      <c r="AL43" s="21">
        <v>826886238</v>
      </c>
    </row>
    <row r="44" spans="1:38" s="94" customFormat="1" ht="14">
      <c r="A44" s="21">
        <v>11</v>
      </c>
      <c r="B44" s="129" t="s">
        <v>282</v>
      </c>
      <c r="C44" s="21" t="s">
        <v>128</v>
      </c>
      <c r="D44" s="21" t="s">
        <v>290</v>
      </c>
      <c r="E44" s="21" t="s">
        <v>173</v>
      </c>
      <c r="F44" s="21" t="s">
        <v>1212</v>
      </c>
      <c r="G44" s="21" t="s">
        <v>1213</v>
      </c>
      <c r="H44" s="21" t="s">
        <v>1214</v>
      </c>
      <c r="I44" s="2" t="s">
        <v>1215</v>
      </c>
      <c r="J44" s="1">
        <v>1</v>
      </c>
      <c r="K44" s="1"/>
      <c r="L44" s="1">
        <v>1</v>
      </c>
      <c r="M44" s="23"/>
      <c r="N44" s="21"/>
      <c r="O44" s="21" t="s">
        <v>103</v>
      </c>
      <c r="P44" s="24">
        <v>44350</v>
      </c>
      <c r="Q44" s="34" t="str">
        <f t="shared" ca="1" si="0"/>
        <v>1 Tahun 2 Bulan2 Hari</v>
      </c>
      <c r="R44" s="21" t="s">
        <v>78</v>
      </c>
      <c r="S44" s="21" t="s">
        <v>146</v>
      </c>
      <c r="T44" s="21" t="s">
        <v>73</v>
      </c>
      <c r="U44" s="21" t="s">
        <v>68</v>
      </c>
      <c r="V44" s="21" t="s">
        <v>180</v>
      </c>
      <c r="W44" s="21" t="s">
        <v>56</v>
      </c>
      <c r="X44" s="31" t="s">
        <v>184</v>
      </c>
      <c r="Y44" s="61">
        <v>26099</v>
      </c>
      <c r="Z44" s="34" t="str">
        <f t="shared" ca="1" si="1"/>
        <v>51 Tahun 1 Bulan</v>
      </c>
      <c r="AA44" s="21"/>
      <c r="AB44" s="21"/>
      <c r="AC44" s="21" t="s">
        <v>4333</v>
      </c>
      <c r="AD44" s="21" t="s">
        <v>2964</v>
      </c>
      <c r="AE44" s="21"/>
      <c r="AF44" s="21" t="s">
        <v>146</v>
      </c>
      <c r="AG44" s="21" t="s">
        <v>146</v>
      </c>
      <c r="AH44" s="21" t="s">
        <v>68</v>
      </c>
      <c r="AI44" s="21">
        <v>19041101262</v>
      </c>
      <c r="AJ44" s="21"/>
      <c r="AK44" s="192"/>
      <c r="AL44" s="21">
        <v>826864984</v>
      </c>
    </row>
    <row r="45" spans="1:38" s="94" customFormat="1" ht="14">
      <c r="A45" s="21">
        <v>12</v>
      </c>
      <c r="B45" s="129" t="s">
        <v>282</v>
      </c>
      <c r="C45" s="21" t="s">
        <v>128</v>
      </c>
      <c r="D45" s="21" t="s">
        <v>290</v>
      </c>
      <c r="E45" s="21" t="s">
        <v>173</v>
      </c>
      <c r="F45" s="21" t="s">
        <v>4890</v>
      </c>
      <c r="G45" s="21" t="s">
        <v>3438</v>
      </c>
      <c r="H45" s="21" t="s">
        <v>1216</v>
      </c>
      <c r="I45" s="2" t="s">
        <v>1217</v>
      </c>
      <c r="J45" s="1">
        <v>1</v>
      </c>
      <c r="K45" s="1"/>
      <c r="L45" s="66">
        <v>1</v>
      </c>
      <c r="M45" s="23"/>
      <c r="N45" s="21"/>
      <c r="O45" s="21" t="s">
        <v>103</v>
      </c>
      <c r="P45" s="24">
        <v>44350</v>
      </c>
      <c r="Q45" s="34" t="str">
        <f t="shared" ca="1" si="0"/>
        <v>1 Tahun 2 Bulan2 Hari</v>
      </c>
      <c r="R45" s="21" t="s">
        <v>78</v>
      </c>
      <c r="S45" s="21" t="s">
        <v>146</v>
      </c>
      <c r="T45" s="21" t="s">
        <v>73</v>
      </c>
      <c r="U45" s="21" t="s">
        <v>68</v>
      </c>
      <c r="V45" s="21" t="s">
        <v>180</v>
      </c>
      <c r="W45" s="21" t="s">
        <v>71</v>
      </c>
      <c r="X45" s="31" t="s">
        <v>184</v>
      </c>
      <c r="Y45" s="61">
        <v>27489</v>
      </c>
      <c r="Z45" s="34" t="str">
        <f t="shared" ca="1" si="1"/>
        <v>47 Tahun 4 Bulan</v>
      </c>
      <c r="AA45" s="21"/>
      <c r="AB45" s="21"/>
      <c r="AC45" s="21" t="s">
        <v>4333</v>
      </c>
      <c r="AD45" s="21" t="s">
        <v>2965</v>
      </c>
      <c r="AE45" s="21"/>
      <c r="AF45" s="21" t="s">
        <v>146</v>
      </c>
      <c r="AG45" s="21" t="s">
        <v>146</v>
      </c>
      <c r="AH45" s="21" t="s">
        <v>68</v>
      </c>
      <c r="AI45" s="21">
        <v>19041101205</v>
      </c>
      <c r="AJ45" s="21"/>
      <c r="AK45" s="192"/>
      <c r="AL45" s="21">
        <v>826500459</v>
      </c>
    </row>
    <row r="46" spans="1:38" s="94" customFormat="1" ht="14">
      <c r="A46" s="21">
        <v>13</v>
      </c>
      <c r="B46" s="129" t="s">
        <v>282</v>
      </c>
      <c r="C46" s="21" t="s">
        <v>128</v>
      </c>
      <c r="D46" s="21" t="s">
        <v>290</v>
      </c>
      <c r="E46" s="21" t="s">
        <v>173</v>
      </c>
      <c r="F46" s="21" t="s">
        <v>4891</v>
      </c>
      <c r="G46" s="21" t="s">
        <v>3440</v>
      </c>
      <c r="H46" s="21" t="s">
        <v>1218</v>
      </c>
      <c r="I46" s="2" t="s">
        <v>228</v>
      </c>
      <c r="J46" s="1">
        <v>1</v>
      </c>
      <c r="K46" s="1"/>
      <c r="L46" s="66">
        <v>1</v>
      </c>
      <c r="M46" s="23"/>
      <c r="N46" s="21"/>
      <c r="O46" s="21" t="s">
        <v>103</v>
      </c>
      <c r="P46" s="24">
        <v>44350</v>
      </c>
      <c r="Q46" s="34" t="str">
        <f t="shared" ca="1" si="0"/>
        <v>1 Tahun 2 Bulan2 Hari</v>
      </c>
      <c r="R46" s="21" t="s">
        <v>52</v>
      </c>
      <c r="S46" s="21" t="s">
        <v>146</v>
      </c>
      <c r="T46" s="21" t="s">
        <v>73</v>
      </c>
      <c r="U46" s="21" t="s">
        <v>68</v>
      </c>
      <c r="V46" s="21" t="s">
        <v>180</v>
      </c>
      <c r="W46" s="21" t="s">
        <v>56</v>
      </c>
      <c r="X46" s="31" t="s">
        <v>2566</v>
      </c>
      <c r="Y46" s="61">
        <v>33478</v>
      </c>
      <c r="Z46" s="34" t="str">
        <f t="shared" ca="1" si="1"/>
        <v>30 Tahun 11 Bulan</v>
      </c>
      <c r="AA46" s="21"/>
      <c r="AB46" s="21"/>
      <c r="AC46" s="21" t="s">
        <v>4333</v>
      </c>
      <c r="AD46" s="21" t="s">
        <v>2966</v>
      </c>
      <c r="AE46" s="21"/>
      <c r="AF46" s="21" t="s">
        <v>146</v>
      </c>
      <c r="AG46" s="21" t="s">
        <v>146</v>
      </c>
      <c r="AH46" s="21" t="s">
        <v>68</v>
      </c>
      <c r="AI46" s="21"/>
      <c r="AJ46" s="21"/>
      <c r="AK46" s="192"/>
      <c r="AL46" s="21">
        <v>834691329</v>
      </c>
    </row>
    <row r="47" spans="1:38" s="94" customFormat="1" ht="14">
      <c r="A47" s="21">
        <v>14</v>
      </c>
      <c r="B47" s="129" t="s">
        <v>282</v>
      </c>
      <c r="C47" s="21" t="s">
        <v>128</v>
      </c>
      <c r="D47" s="21" t="s">
        <v>290</v>
      </c>
      <c r="E47" s="21" t="s">
        <v>173</v>
      </c>
      <c r="F47" s="21" t="s">
        <v>4892</v>
      </c>
      <c r="G47" s="21" t="s">
        <v>3444</v>
      </c>
      <c r="H47" s="21" t="s">
        <v>1219</v>
      </c>
      <c r="I47" s="2" t="s">
        <v>1220</v>
      </c>
      <c r="J47" s="1">
        <v>1</v>
      </c>
      <c r="K47" s="1"/>
      <c r="L47" s="66">
        <v>1</v>
      </c>
      <c r="M47" s="23"/>
      <c r="N47" s="21"/>
      <c r="O47" s="21" t="s">
        <v>103</v>
      </c>
      <c r="P47" s="24">
        <v>44350</v>
      </c>
      <c r="Q47" s="34" t="str">
        <f t="shared" ca="1" si="0"/>
        <v>1 Tahun 2 Bulan2 Hari</v>
      </c>
      <c r="R47" s="21" t="s">
        <v>52</v>
      </c>
      <c r="S47" s="21" t="s">
        <v>146</v>
      </c>
      <c r="T47" s="21" t="s">
        <v>73</v>
      </c>
      <c r="U47" s="21" t="s">
        <v>68</v>
      </c>
      <c r="V47" s="21" t="s">
        <v>180</v>
      </c>
      <c r="W47" s="21" t="s">
        <v>56</v>
      </c>
      <c r="X47" s="31" t="s">
        <v>2567</v>
      </c>
      <c r="Y47" s="61">
        <v>30122</v>
      </c>
      <c r="Z47" s="34" t="str">
        <f t="shared" ca="1" si="1"/>
        <v>40 Tahun 1 Bulan</v>
      </c>
      <c r="AA47" s="21"/>
      <c r="AB47" s="21"/>
      <c r="AC47" s="21" t="s">
        <v>4333</v>
      </c>
      <c r="AD47" s="21" t="s">
        <v>2967</v>
      </c>
      <c r="AE47" s="21"/>
      <c r="AF47" s="21" t="s">
        <v>146</v>
      </c>
      <c r="AG47" s="21" t="s">
        <v>146</v>
      </c>
      <c r="AH47" s="21" t="s">
        <v>146</v>
      </c>
      <c r="AI47" s="21"/>
      <c r="AJ47" s="21"/>
      <c r="AK47" s="192"/>
      <c r="AL47" s="21">
        <v>826886169</v>
      </c>
    </row>
    <row r="48" spans="1:38" s="94" customFormat="1" ht="14">
      <c r="A48" s="21">
        <v>15</v>
      </c>
      <c r="B48" s="129" t="s">
        <v>282</v>
      </c>
      <c r="C48" s="21" t="s">
        <v>128</v>
      </c>
      <c r="D48" s="21" t="s">
        <v>290</v>
      </c>
      <c r="E48" s="21" t="s">
        <v>173</v>
      </c>
      <c r="F48" s="21" t="s">
        <v>4893</v>
      </c>
      <c r="G48" s="21" t="s">
        <v>3445</v>
      </c>
      <c r="H48" s="21" t="s">
        <v>1221</v>
      </c>
      <c r="I48" s="2" t="s">
        <v>1222</v>
      </c>
      <c r="J48" s="1">
        <v>1</v>
      </c>
      <c r="K48" s="1"/>
      <c r="L48" s="578">
        <v>1</v>
      </c>
      <c r="M48" s="44"/>
      <c r="N48" s="21"/>
      <c r="O48" s="21" t="s">
        <v>103</v>
      </c>
      <c r="P48" s="24">
        <v>44350</v>
      </c>
      <c r="Q48" s="34" t="str">
        <f t="shared" ca="1" si="0"/>
        <v>1 Tahun 2 Bulan2 Hari</v>
      </c>
      <c r="R48" s="21" t="s">
        <v>52</v>
      </c>
      <c r="S48" s="21" t="s">
        <v>146</v>
      </c>
      <c r="T48" s="21" t="s">
        <v>63</v>
      </c>
      <c r="U48" s="21" t="s">
        <v>68</v>
      </c>
      <c r="V48" s="21" t="s">
        <v>68</v>
      </c>
      <c r="W48" s="21" t="s">
        <v>71</v>
      </c>
      <c r="X48" s="31" t="s">
        <v>2559</v>
      </c>
      <c r="Y48" s="61">
        <v>25789</v>
      </c>
      <c r="Z48" s="34" t="str">
        <f t="shared" ca="1" si="1"/>
        <v>51 Tahun 11 Bulan</v>
      </c>
      <c r="AA48" s="21"/>
      <c r="AB48" s="21"/>
      <c r="AC48" s="21" t="s">
        <v>4333</v>
      </c>
      <c r="AD48" s="21" t="s">
        <v>2968</v>
      </c>
      <c r="AE48" s="21"/>
      <c r="AF48" s="21" t="s">
        <v>146</v>
      </c>
      <c r="AG48" s="21" t="s">
        <v>74</v>
      </c>
      <c r="AH48" s="21" t="s">
        <v>146</v>
      </c>
      <c r="AI48" s="21"/>
      <c r="AJ48" s="21"/>
      <c r="AK48" s="192"/>
      <c r="AL48" s="21">
        <v>817420643</v>
      </c>
    </row>
    <row r="49" spans="1:38" s="94" customFormat="1" ht="14">
      <c r="A49" s="21">
        <v>16</v>
      </c>
      <c r="B49" s="129" t="s">
        <v>282</v>
      </c>
      <c r="C49" s="21" t="s">
        <v>128</v>
      </c>
      <c r="D49" s="21" t="s">
        <v>290</v>
      </c>
      <c r="E49" s="21" t="s">
        <v>173</v>
      </c>
      <c r="F49" s="21" t="s">
        <v>1223</v>
      </c>
      <c r="G49" s="21" t="s">
        <v>3448</v>
      </c>
      <c r="H49" s="21" t="s">
        <v>1224</v>
      </c>
      <c r="I49" s="2" t="s">
        <v>1225</v>
      </c>
      <c r="J49" s="1">
        <v>1</v>
      </c>
      <c r="K49" s="1"/>
      <c r="L49" s="1">
        <v>1</v>
      </c>
      <c r="M49" s="21"/>
      <c r="N49" s="21"/>
      <c r="O49" s="21" t="s">
        <v>103</v>
      </c>
      <c r="P49" s="24">
        <v>44350</v>
      </c>
      <c r="Q49" s="34" t="str">
        <f t="shared" ca="1" si="0"/>
        <v>1 Tahun 2 Bulan2 Hari</v>
      </c>
      <c r="R49" s="21" t="s">
        <v>78</v>
      </c>
      <c r="S49" s="21" t="s">
        <v>146</v>
      </c>
      <c r="T49" s="21" t="s">
        <v>73</v>
      </c>
      <c r="U49" s="21" t="s">
        <v>68</v>
      </c>
      <c r="V49" s="21" t="s">
        <v>68</v>
      </c>
      <c r="W49" s="21" t="s">
        <v>71</v>
      </c>
      <c r="X49" s="31" t="s">
        <v>2568</v>
      </c>
      <c r="Y49" s="61">
        <v>32755</v>
      </c>
      <c r="Z49" s="34" t="str">
        <f t="shared" ca="1" si="1"/>
        <v>32 Tahun 11 Bulan</v>
      </c>
      <c r="AA49" s="21"/>
      <c r="AB49" s="21"/>
      <c r="AC49" s="21" t="s">
        <v>4333</v>
      </c>
      <c r="AD49" s="21" t="s">
        <v>2965</v>
      </c>
      <c r="AE49" s="21"/>
      <c r="AF49" s="21" t="s">
        <v>146</v>
      </c>
      <c r="AG49" s="21" t="s">
        <v>146</v>
      </c>
      <c r="AH49" s="21" t="s">
        <v>68</v>
      </c>
      <c r="AI49" s="21">
        <v>19041101254</v>
      </c>
      <c r="AJ49" s="21"/>
      <c r="AK49" s="192"/>
      <c r="AL49" s="21">
        <v>826500379</v>
      </c>
    </row>
    <row r="50" spans="1:38" s="94" customFormat="1" ht="14">
      <c r="A50" s="21">
        <v>17</v>
      </c>
      <c r="B50" s="129" t="s">
        <v>282</v>
      </c>
      <c r="C50" s="21" t="s">
        <v>128</v>
      </c>
      <c r="D50" s="21" t="s">
        <v>290</v>
      </c>
      <c r="E50" s="21" t="s">
        <v>173</v>
      </c>
      <c r="F50" s="21" t="s">
        <v>4894</v>
      </c>
      <c r="G50" s="21" t="s">
        <v>3446</v>
      </c>
      <c r="H50" s="21" t="s">
        <v>1226</v>
      </c>
      <c r="I50" s="2" t="s">
        <v>1227</v>
      </c>
      <c r="J50" s="1">
        <v>1</v>
      </c>
      <c r="K50" s="1"/>
      <c r="L50" s="1">
        <v>1</v>
      </c>
      <c r="M50" s="21"/>
      <c r="N50" s="21"/>
      <c r="O50" s="21" t="s">
        <v>103</v>
      </c>
      <c r="P50" s="24">
        <v>44350</v>
      </c>
      <c r="Q50" s="34" t="str">
        <f t="shared" ca="1" si="0"/>
        <v>1 Tahun 2 Bulan2 Hari</v>
      </c>
      <c r="R50" s="21" t="s">
        <v>78</v>
      </c>
      <c r="S50" s="21" t="s">
        <v>146</v>
      </c>
      <c r="T50" s="21" t="s">
        <v>63</v>
      </c>
      <c r="U50" s="21" t="s">
        <v>68</v>
      </c>
      <c r="V50" s="21" t="s">
        <v>68</v>
      </c>
      <c r="W50" s="21" t="s">
        <v>76</v>
      </c>
      <c r="X50" s="31" t="s">
        <v>2569</v>
      </c>
      <c r="Y50" s="61">
        <v>32221</v>
      </c>
      <c r="Z50" s="34" t="str">
        <f t="shared" ca="1" si="1"/>
        <v>34 Tahun 4 Bulan</v>
      </c>
      <c r="AA50" s="21"/>
      <c r="AB50" s="21"/>
      <c r="AC50" s="21" t="s">
        <v>4333</v>
      </c>
      <c r="AD50" s="21" t="s">
        <v>2924</v>
      </c>
      <c r="AE50" s="21"/>
      <c r="AF50" s="21" t="s">
        <v>57</v>
      </c>
      <c r="AG50" s="21" t="s">
        <v>146</v>
      </c>
      <c r="AH50" s="21" t="s">
        <v>146</v>
      </c>
      <c r="AI50" s="21">
        <v>19041101551</v>
      </c>
      <c r="AJ50" s="21"/>
      <c r="AK50" s="192"/>
      <c r="AL50" s="21">
        <v>826886283</v>
      </c>
    </row>
    <row r="51" spans="1:38" s="94" customFormat="1" ht="14">
      <c r="A51" s="21">
        <v>18</v>
      </c>
      <c r="B51" s="129" t="s">
        <v>282</v>
      </c>
      <c r="C51" s="21" t="s">
        <v>128</v>
      </c>
      <c r="D51" s="21" t="s">
        <v>290</v>
      </c>
      <c r="E51" s="21" t="s">
        <v>173</v>
      </c>
      <c r="F51" s="21" t="s">
        <v>4895</v>
      </c>
      <c r="G51" s="21" t="s">
        <v>3447</v>
      </c>
      <c r="H51" s="21" t="s">
        <v>1228</v>
      </c>
      <c r="I51" s="2" t="s">
        <v>1229</v>
      </c>
      <c r="J51" s="1">
        <v>1</v>
      </c>
      <c r="K51" s="1"/>
      <c r="L51" s="1">
        <v>1</v>
      </c>
      <c r="M51" s="21"/>
      <c r="N51" s="21"/>
      <c r="O51" s="21" t="s">
        <v>103</v>
      </c>
      <c r="P51" s="24">
        <v>44350</v>
      </c>
      <c r="Q51" s="34" t="str">
        <f t="shared" ca="1" si="0"/>
        <v>1 Tahun 2 Bulan2 Hari</v>
      </c>
      <c r="R51" s="21" t="s">
        <v>52</v>
      </c>
      <c r="S51" s="21" t="s">
        <v>146</v>
      </c>
      <c r="T51" s="21" t="s">
        <v>73</v>
      </c>
      <c r="U51" s="21" t="s">
        <v>68</v>
      </c>
      <c r="V51" s="21" t="s">
        <v>229</v>
      </c>
      <c r="W51" s="21" t="s">
        <v>51</v>
      </c>
      <c r="X51" s="31" t="s">
        <v>2565</v>
      </c>
      <c r="Y51" s="61">
        <v>28883</v>
      </c>
      <c r="Z51" s="34" t="str">
        <f t="shared" ca="1" si="1"/>
        <v>43 Tahun 6 Bulan</v>
      </c>
      <c r="AA51" s="21"/>
      <c r="AB51" s="21"/>
      <c r="AC51" s="21" t="s">
        <v>4333</v>
      </c>
      <c r="AD51" s="21" t="s">
        <v>2969</v>
      </c>
      <c r="AE51" s="21"/>
      <c r="AF51" s="21" t="s">
        <v>146</v>
      </c>
      <c r="AG51" s="21" t="s">
        <v>146</v>
      </c>
      <c r="AH51" s="21" t="s">
        <v>68</v>
      </c>
      <c r="AI51" s="21">
        <v>19041101692</v>
      </c>
      <c r="AJ51" s="21"/>
      <c r="AK51" s="192"/>
      <c r="AL51" s="21">
        <v>826886147</v>
      </c>
    </row>
    <row r="52" spans="1:38" s="94" customFormat="1" ht="14">
      <c r="A52" s="21">
        <v>19</v>
      </c>
      <c r="B52" s="129" t="s">
        <v>282</v>
      </c>
      <c r="C52" s="21" t="s">
        <v>128</v>
      </c>
      <c r="D52" s="21" t="s">
        <v>290</v>
      </c>
      <c r="E52" s="21" t="s">
        <v>173</v>
      </c>
      <c r="F52" s="33"/>
      <c r="G52" s="21" t="s">
        <v>3429</v>
      </c>
      <c r="H52" s="33" t="s">
        <v>3356</v>
      </c>
      <c r="I52" s="2" t="s">
        <v>217</v>
      </c>
      <c r="J52" s="1">
        <v>1</v>
      </c>
      <c r="K52" s="1"/>
      <c r="L52" s="1">
        <v>1</v>
      </c>
      <c r="M52" s="21"/>
      <c r="N52" s="21"/>
      <c r="O52" s="21" t="s">
        <v>103</v>
      </c>
      <c r="P52" s="24">
        <v>44350</v>
      </c>
      <c r="Q52" s="34" t="str">
        <f t="shared" ca="1" si="0"/>
        <v>1 Tahun 2 Bulan2 Hari</v>
      </c>
      <c r="R52" s="21" t="s">
        <v>78</v>
      </c>
      <c r="S52" s="21" t="s">
        <v>146</v>
      </c>
      <c r="T52" s="21" t="s">
        <v>49</v>
      </c>
      <c r="U52" s="21" t="s">
        <v>66</v>
      </c>
      <c r="V52" s="21" t="s">
        <v>182</v>
      </c>
      <c r="W52" s="21" t="s">
        <v>71</v>
      </c>
      <c r="X52" s="31" t="s">
        <v>2570</v>
      </c>
      <c r="Y52" s="61">
        <v>25251</v>
      </c>
      <c r="Z52" s="34" t="str">
        <f t="shared" ca="1" si="1"/>
        <v>53 Tahun 5 Bulan</v>
      </c>
      <c r="AA52" s="21"/>
      <c r="AB52" s="21"/>
      <c r="AC52" s="21" t="s">
        <v>4333</v>
      </c>
      <c r="AD52" s="21" t="s">
        <v>2970</v>
      </c>
      <c r="AE52" s="21"/>
      <c r="AF52" s="21" t="s">
        <v>146</v>
      </c>
      <c r="AG52" s="21" t="s">
        <v>146</v>
      </c>
      <c r="AH52" s="21" t="s">
        <v>66</v>
      </c>
      <c r="AI52" s="21">
        <v>19041101700</v>
      </c>
      <c r="AJ52" s="26" t="s">
        <v>4238</v>
      </c>
      <c r="AK52" s="192"/>
      <c r="AL52" s="21">
        <v>842830909</v>
      </c>
    </row>
    <row r="53" spans="1:38" s="94" customFormat="1" ht="14">
      <c r="A53" s="21">
        <v>20</v>
      </c>
      <c r="B53" s="129" t="s">
        <v>282</v>
      </c>
      <c r="C53" s="21" t="s">
        <v>128</v>
      </c>
      <c r="D53" s="21" t="s">
        <v>290</v>
      </c>
      <c r="E53" s="21" t="s">
        <v>173</v>
      </c>
      <c r="F53" s="21" t="s">
        <v>4854</v>
      </c>
      <c r="G53" s="21" t="s">
        <v>1251</v>
      </c>
      <c r="H53" s="21" t="s">
        <v>1252</v>
      </c>
      <c r="I53" s="2" t="s">
        <v>1253</v>
      </c>
      <c r="J53" s="1">
        <v>1</v>
      </c>
      <c r="K53" s="1"/>
      <c r="L53" s="1">
        <v>1</v>
      </c>
      <c r="M53" s="21"/>
      <c r="N53" s="21"/>
      <c r="O53" s="21" t="s">
        <v>103</v>
      </c>
      <c r="P53" s="37">
        <v>43782</v>
      </c>
      <c r="Q53" s="34" t="str">
        <f t="shared" ca="1" si="0"/>
        <v>2 Tahun 8 Bulan23 Hari</v>
      </c>
      <c r="R53" s="21" t="s">
        <v>81</v>
      </c>
      <c r="S53" s="21"/>
      <c r="T53" s="21" t="s">
        <v>63</v>
      </c>
      <c r="U53" s="21" t="s">
        <v>68</v>
      </c>
      <c r="V53" s="21" t="s">
        <v>201</v>
      </c>
      <c r="W53" s="21" t="s">
        <v>76</v>
      </c>
      <c r="X53" s="31" t="s">
        <v>2573</v>
      </c>
      <c r="Y53" s="61">
        <v>36542</v>
      </c>
      <c r="Z53" s="34" t="str">
        <f t="shared" ca="1" si="1"/>
        <v>22 Tahun 6 Bulan</v>
      </c>
      <c r="AA53" s="21"/>
      <c r="AB53" s="21"/>
      <c r="AC53" s="21" t="s">
        <v>4333</v>
      </c>
      <c r="AD53" s="21" t="s">
        <v>2978</v>
      </c>
      <c r="AE53" s="21"/>
      <c r="AF53" s="21"/>
      <c r="AG53" s="21"/>
      <c r="AH53" s="21" t="s">
        <v>68</v>
      </c>
      <c r="AI53" s="21">
        <v>20041022649</v>
      </c>
      <c r="AJ53" s="21"/>
      <c r="AK53" s="192"/>
      <c r="AL53" s="21"/>
    </row>
    <row r="54" spans="1:38" s="94" customFormat="1" ht="14">
      <c r="A54" s="21">
        <v>21</v>
      </c>
      <c r="B54" s="129" t="s">
        <v>282</v>
      </c>
      <c r="C54" s="21" t="s">
        <v>128</v>
      </c>
      <c r="D54" s="21" t="s">
        <v>290</v>
      </c>
      <c r="E54" s="21" t="s">
        <v>173</v>
      </c>
      <c r="F54" s="21" t="s">
        <v>1254</v>
      </c>
      <c r="G54" s="21" t="s">
        <v>1255</v>
      </c>
      <c r="H54" s="21" t="s">
        <v>1256</v>
      </c>
      <c r="I54" s="2" t="s">
        <v>1257</v>
      </c>
      <c r="J54" s="1">
        <v>1</v>
      </c>
      <c r="K54" s="1"/>
      <c r="L54" s="1">
        <v>1</v>
      </c>
      <c r="M54" s="21"/>
      <c r="N54" s="21"/>
      <c r="O54" s="21" t="s">
        <v>103</v>
      </c>
      <c r="P54" s="37">
        <v>43811</v>
      </c>
      <c r="Q54" s="34" t="str">
        <f t="shared" ca="1" si="0"/>
        <v>2 Tahun 7 Bulan24 Hari</v>
      </c>
      <c r="R54" s="21" t="s">
        <v>52</v>
      </c>
      <c r="S54" s="21"/>
      <c r="T54" s="21" t="s">
        <v>49</v>
      </c>
      <c r="U54" s="21" t="s">
        <v>66</v>
      </c>
      <c r="V54" s="21" t="s">
        <v>182</v>
      </c>
      <c r="W54" s="21" t="s">
        <v>71</v>
      </c>
      <c r="X54" s="31" t="s">
        <v>213</v>
      </c>
      <c r="Y54" s="61">
        <v>26768</v>
      </c>
      <c r="Z54" s="34" t="str">
        <f t="shared" ca="1" si="1"/>
        <v>49 Tahun 3 Bulan</v>
      </c>
      <c r="AA54" s="21"/>
      <c r="AB54" s="21"/>
      <c r="AC54" s="21" t="s">
        <v>4333</v>
      </c>
      <c r="AD54" s="21" t="s">
        <v>2979</v>
      </c>
      <c r="AE54" s="21"/>
      <c r="AF54" s="21"/>
      <c r="AG54" s="21"/>
      <c r="AH54" s="21" t="s">
        <v>66</v>
      </c>
      <c r="AI54" s="21">
        <v>20002643920</v>
      </c>
      <c r="AJ54" s="21"/>
      <c r="AK54" s="192"/>
      <c r="AL54" s="21">
        <v>877466484</v>
      </c>
    </row>
    <row r="55" spans="1:38" s="94" customFormat="1" ht="14">
      <c r="A55" s="21">
        <v>22</v>
      </c>
      <c r="B55" s="129" t="s">
        <v>282</v>
      </c>
      <c r="C55" s="21" t="s">
        <v>128</v>
      </c>
      <c r="D55" s="21" t="s">
        <v>290</v>
      </c>
      <c r="E55" s="21" t="s">
        <v>173</v>
      </c>
      <c r="F55" s="21" t="s">
        <v>1258</v>
      </c>
      <c r="G55" s="21" t="s">
        <v>1259</v>
      </c>
      <c r="H55" s="21" t="s">
        <v>1260</v>
      </c>
      <c r="I55" s="2" t="s">
        <v>1261</v>
      </c>
      <c r="J55" s="1">
        <v>1</v>
      </c>
      <c r="K55" s="1"/>
      <c r="L55" s="1">
        <v>1</v>
      </c>
      <c r="M55" s="21"/>
      <c r="N55" s="21"/>
      <c r="O55" s="21" t="s">
        <v>103</v>
      </c>
      <c r="P55" s="37">
        <v>43843</v>
      </c>
      <c r="Q55" s="34" t="str">
        <f t="shared" ca="1" si="0"/>
        <v>2 Tahun 6 Bulan23 Hari</v>
      </c>
      <c r="R55" s="21" t="s">
        <v>58</v>
      </c>
      <c r="S55" s="21"/>
      <c r="T55" s="21" t="s">
        <v>73</v>
      </c>
      <c r="U55" s="21" t="s">
        <v>68</v>
      </c>
      <c r="V55" s="21" t="s">
        <v>85</v>
      </c>
      <c r="W55" s="21" t="s">
        <v>76</v>
      </c>
      <c r="X55" s="31" t="s">
        <v>2577</v>
      </c>
      <c r="Y55" s="61">
        <v>33869</v>
      </c>
      <c r="Z55" s="34" t="str">
        <f t="shared" ca="1" si="1"/>
        <v>29 Tahun 10 Bulan</v>
      </c>
      <c r="AA55" s="21"/>
      <c r="AB55" s="21"/>
      <c r="AC55" s="21" t="s">
        <v>4333</v>
      </c>
      <c r="AD55" s="21" t="s">
        <v>2980</v>
      </c>
      <c r="AE55" s="21"/>
      <c r="AF55" s="21"/>
      <c r="AG55" s="21"/>
      <c r="AH55" s="21" t="s">
        <v>68</v>
      </c>
      <c r="AI55" s="21">
        <v>20008504852</v>
      </c>
      <c r="AJ55" s="21"/>
      <c r="AK55" s="192"/>
      <c r="AL55" s="21">
        <v>911216369</v>
      </c>
    </row>
    <row r="56" spans="1:38" s="94" customFormat="1" ht="14">
      <c r="A56" s="21">
        <v>23</v>
      </c>
      <c r="B56" s="129" t="s">
        <v>282</v>
      </c>
      <c r="C56" s="21" t="s">
        <v>128</v>
      </c>
      <c r="D56" s="21" t="s">
        <v>290</v>
      </c>
      <c r="E56" s="21" t="s">
        <v>173</v>
      </c>
      <c r="F56" s="21" t="s">
        <v>1262</v>
      </c>
      <c r="G56" s="21" t="s">
        <v>1263</v>
      </c>
      <c r="H56" s="21" t="s">
        <v>1264</v>
      </c>
      <c r="I56" s="2" t="s">
        <v>231</v>
      </c>
      <c r="J56" s="1">
        <v>1</v>
      </c>
      <c r="K56" s="1"/>
      <c r="L56" s="1">
        <v>1</v>
      </c>
      <c r="M56" s="21"/>
      <c r="N56" s="21"/>
      <c r="O56" s="21" t="s">
        <v>103</v>
      </c>
      <c r="P56" s="37">
        <v>43843</v>
      </c>
      <c r="Q56" s="34" t="str">
        <f t="shared" ca="1" si="0"/>
        <v>2 Tahun 6 Bulan23 Hari</v>
      </c>
      <c r="R56" s="21" t="s">
        <v>52</v>
      </c>
      <c r="S56" s="21"/>
      <c r="T56" s="21" t="s">
        <v>49</v>
      </c>
      <c r="U56" s="21" t="s">
        <v>66</v>
      </c>
      <c r="V56" s="21" t="s">
        <v>182</v>
      </c>
      <c r="W56" s="21" t="s">
        <v>56</v>
      </c>
      <c r="X56" s="31" t="s">
        <v>2578</v>
      </c>
      <c r="Y56" s="61">
        <v>29375</v>
      </c>
      <c r="Z56" s="34" t="str">
        <f t="shared" ca="1" si="1"/>
        <v>42 Tahun 2 Bulan</v>
      </c>
      <c r="AA56" s="21"/>
      <c r="AB56" s="21"/>
      <c r="AC56" s="21" t="s">
        <v>4333</v>
      </c>
      <c r="AD56" s="21" t="s">
        <v>2981</v>
      </c>
      <c r="AE56" s="21"/>
      <c r="AF56" s="21"/>
      <c r="AG56" s="21"/>
      <c r="AH56" s="21" t="s">
        <v>66</v>
      </c>
      <c r="AI56" s="21">
        <v>20008505701</v>
      </c>
      <c r="AJ56" s="21"/>
      <c r="AK56" s="192"/>
      <c r="AL56" s="21">
        <v>709416721</v>
      </c>
    </row>
    <row r="57" spans="1:38" s="94" customFormat="1" ht="14">
      <c r="A57" s="21">
        <v>24</v>
      </c>
      <c r="B57" s="129" t="s">
        <v>282</v>
      </c>
      <c r="C57" s="21" t="s">
        <v>128</v>
      </c>
      <c r="D57" s="21" t="s">
        <v>290</v>
      </c>
      <c r="E57" s="21" t="s">
        <v>173</v>
      </c>
      <c r="F57" s="21" t="s">
        <v>1265</v>
      </c>
      <c r="G57" s="21" t="s">
        <v>1266</v>
      </c>
      <c r="H57" s="21" t="s">
        <v>1267</v>
      </c>
      <c r="I57" s="2" t="s">
        <v>1268</v>
      </c>
      <c r="J57" s="1">
        <v>1</v>
      </c>
      <c r="K57" s="1"/>
      <c r="L57" s="1">
        <v>1</v>
      </c>
      <c r="M57" s="21"/>
      <c r="N57" s="21"/>
      <c r="O57" s="21" t="s">
        <v>103</v>
      </c>
      <c r="P57" s="37">
        <v>43843</v>
      </c>
      <c r="Q57" s="34" t="str">
        <f t="shared" ca="1" si="0"/>
        <v>2 Tahun 6 Bulan23 Hari</v>
      </c>
      <c r="R57" s="21" t="s">
        <v>54</v>
      </c>
      <c r="S57" s="21"/>
      <c r="T57" s="21" t="s">
        <v>49</v>
      </c>
      <c r="U57" s="21" t="s">
        <v>126</v>
      </c>
      <c r="V57" s="21" t="s">
        <v>166</v>
      </c>
      <c r="W57" s="21" t="s">
        <v>76</v>
      </c>
      <c r="X57" s="31" t="s">
        <v>127</v>
      </c>
      <c r="Y57" s="61">
        <v>36284</v>
      </c>
      <c r="Z57" s="34" t="str">
        <f t="shared" ca="1" si="1"/>
        <v>23 Tahun 3 Bulan</v>
      </c>
      <c r="AA57" s="21"/>
      <c r="AB57" s="21"/>
      <c r="AC57" s="21" t="s">
        <v>4333</v>
      </c>
      <c r="AD57" s="21" t="s">
        <v>2982</v>
      </c>
      <c r="AE57" s="21"/>
      <c r="AF57" s="21"/>
      <c r="AG57" s="21"/>
      <c r="AH57" s="21" t="s">
        <v>126</v>
      </c>
      <c r="AI57" s="21">
        <v>20008505016</v>
      </c>
      <c r="AJ57" s="21"/>
      <c r="AK57" s="192"/>
      <c r="AL57" s="21">
        <v>911216289</v>
      </c>
    </row>
    <row r="58" spans="1:38" s="94" customFormat="1" ht="14">
      <c r="A58" s="21">
        <v>25</v>
      </c>
      <c r="B58" s="129" t="s">
        <v>282</v>
      </c>
      <c r="C58" s="21" t="s">
        <v>128</v>
      </c>
      <c r="D58" s="21" t="s">
        <v>290</v>
      </c>
      <c r="E58" s="21" t="s">
        <v>173</v>
      </c>
      <c r="F58" s="21" t="s">
        <v>1269</v>
      </c>
      <c r="G58" s="21" t="s">
        <v>1270</v>
      </c>
      <c r="H58" s="21" t="s">
        <v>1271</v>
      </c>
      <c r="I58" s="2" t="s">
        <v>1272</v>
      </c>
      <c r="J58" s="1">
        <v>1</v>
      </c>
      <c r="K58" s="1"/>
      <c r="L58" s="1">
        <v>1</v>
      </c>
      <c r="M58" s="21"/>
      <c r="N58" s="21"/>
      <c r="O58" s="1" t="s">
        <v>103</v>
      </c>
      <c r="P58" s="37">
        <v>43844</v>
      </c>
      <c r="Q58" s="34" t="str">
        <f t="shared" ca="1" si="0"/>
        <v>2 Tahun 6 Bulan22 Hari</v>
      </c>
      <c r="R58" s="21" t="s">
        <v>81</v>
      </c>
      <c r="S58" s="21"/>
      <c r="T58" s="21" t="s">
        <v>63</v>
      </c>
      <c r="U58" s="21" t="s">
        <v>68</v>
      </c>
      <c r="V58" s="21" t="s">
        <v>84</v>
      </c>
      <c r="W58" s="21" t="s">
        <v>76</v>
      </c>
      <c r="X58" s="31" t="s">
        <v>57</v>
      </c>
      <c r="Y58" s="61">
        <v>32750</v>
      </c>
      <c r="Z58" s="34" t="str">
        <f t="shared" ca="1" si="1"/>
        <v>32 Tahun 11 Bulan</v>
      </c>
      <c r="AA58" s="21"/>
      <c r="AB58" s="21"/>
      <c r="AC58" s="21" t="s">
        <v>4333</v>
      </c>
      <c r="AD58" s="21" t="s">
        <v>2983</v>
      </c>
      <c r="AE58" s="21"/>
      <c r="AF58" s="21" t="s">
        <v>57</v>
      </c>
      <c r="AG58" s="21"/>
      <c r="AH58" s="21"/>
      <c r="AI58" s="21"/>
      <c r="AJ58" s="21"/>
      <c r="AK58" s="192"/>
      <c r="AL58" s="21">
        <v>903493444</v>
      </c>
    </row>
    <row r="59" spans="1:38" s="94" customFormat="1" ht="14">
      <c r="A59" s="21">
        <v>26</v>
      </c>
      <c r="B59" s="129" t="s">
        <v>282</v>
      </c>
      <c r="C59" s="21" t="s">
        <v>128</v>
      </c>
      <c r="D59" s="21" t="s">
        <v>290</v>
      </c>
      <c r="E59" s="21" t="s">
        <v>173</v>
      </c>
      <c r="F59" s="21" t="s">
        <v>1273</v>
      </c>
      <c r="G59" s="21" t="s">
        <v>1274</v>
      </c>
      <c r="H59" s="21" t="s">
        <v>1275</v>
      </c>
      <c r="I59" s="2" t="s">
        <v>1276</v>
      </c>
      <c r="J59" s="1">
        <v>1</v>
      </c>
      <c r="K59" s="1"/>
      <c r="L59" s="1">
        <v>1</v>
      </c>
      <c r="M59" s="21"/>
      <c r="N59" s="21"/>
      <c r="O59" s="21" t="s">
        <v>103</v>
      </c>
      <c r="P59" s="37">
        <v>43862</v>
      </c>
      <c r="Q59" s="34" t="str">
        <f t="shared" ca="1" si="0"/>
        <v>2 Tahun 6 Bulan4 Hari</v>
      </c>
      <c r="R59" s="21" t="s">
        <v>78</v>
      </c>
      <c r="S59" s="21"/>
      <c r="T59" s="21" t="s">
        <v>73</v>
      </c>
      <c r="U59" s="21" t="s">
        <v>68</v>
      </c>
      <c r="V59" s="21" t="s">
        <v>180</v>
      </c>
      <c r="W59" s="21" t="s">
        <v>51</v>
      </c>
      <c r="X59" s="31" t="s">
        <v>2582</v>
      </c>
      <c r="Y59" s="61">
        <v>29565</v>
      </c>
      <c r="Z59" s="34" t="str">
        <f t="shared" ca="1" si="1"/>
        <v>41 Tahun 7 Bulan</v>
      </c>
      <c r="AA59" s="21"/>
      <c r="AB59" s="21"/>
      <c r="AC59" s="21" t="s">
        <v>4333</v>
      </c>
      <c r="AD59" s="21" t="s">
        <v>2984</v>
      </c>
      <c r="AE59" s="21"/>
      <c r="AF59" s="21"/>
      <c r="AG59" s="21"/>
      <c r="AH59" s="21" t="s">
        <v>68</v>
      </c>
      <c r="AI59" s="21">
        <v>20017146984</v>
      </c>
      <c r="AJ59" s="21"/>
      <c r="AK59" s="192"/>
      <c r="AL59" s="21">
        <v>908679218</v>
      </c>
    </row>
    <row r="60" spans="1:38" s="94" customFormat="1" ht="14">
      <c r="A60" s="21">
        <v>27</v>
      </c>
      <c r="B60" s="129" t="s">
        <v>282</v>
      </c>
      <c r="C60" s="21" t="s">
        <v>128</v>
      </c>
      <c r="D60" s="21" t="s">
        <v>290</v>
      </c>
      <c r="E60" s="21" t="s">
        <v>173</v>
      </c>
      <c r="F60" s="21" t="s">
        <v>1277</v>
      </c>
      <c r="G60" s="21" t="s">
        <v>1278</v>
      </c>
      <c r="H60" s="21" t="s">
        <v>1279</v>
      </c>
      <c r="I60" s="2" t="s">
        <v>1280</v>
      </c>
      <c r="J60" s="1">
        <v>1</v>
      </c>
      <c r="K60" s="1"/>
      <c r="L60" s="1">
        <v>1</v>
      </c>
      <c r="M60" s="21"/>
      <c r="N60" s="21"/>
      <c r="O60" s="21" t="s">
        <v>103</v>
      </c>
      <c r="P60" s="37">
        <v>43865</v>
      </c>
      <c r="Q60" s="34" t="str">
        <f t="shared" ca="1" si="0"/>
        <v>2 Tahun 6 Bulan1 Hari</v>
      </c>
      <c r="R60" s="21" t="s">
        <v>81</v>
      </c>
      <c r="S60" s="21"/>
      <c r="T60" s="21" t="s">
        <v>63</v>
      </c>
      <c r="U60" s="21" t="s">
        <v>68</v>
      </c>
      <c r="V60" s="21" t="s">
        <v>172</v>
      </c>
      <c r="W60" s="21" t="s">
        <v>71</v>
      </c>
      <c r="X60" s="31" t="s">
        <v>163</v>
      </c>
      <c r="Y60" s="61">
        <v>27729</v>
      </c>
      <c r="Z60" s="34" t="str">
        <f t="shared" ca="1" si="1"/>
        <v>46 Tahun 8 Bulan</v>
      </c>
      <c r="AA60" s="21"/>
      <c r="AB60" s="21"/>
      <c r="AC60" s="21" t="s">
        <v>4333</v>
      </c>
      <c r="AD60" s="21" t="s">
        <v>2883</v>
      </c>
      <c r="AE60" s="21"/>
      <c r="AF60" s="21" t="s">
        <v>57</v>
      </c>
      <c r="AG60" s="21"/>
      <c r="AH60" s="21"/>
      <c r="AI60" s="21">
        <v>20017146976</v>
      </c>
      <c r="AJ60" s="21"/>
      <c r="AK60" s="192"/>
      <c r="AL60" s="21">
        <v>505335434</v>
      </c>
    </row>
    <row r="61" spans="1:38" s="94" customFormat="1" ht="14">
      <c r="A61" s="21">
        <v>28</v>
      </c>
      <c r="B61" s="129" t="s">
        <v>282</v>
      </c>
      <c r="C61" s="21" t="s">
        <v>128</v>
      </c>
      <c r="D61" s="21" t="s">
        <v>290</v>
      </c>
      <c r="E61" s="21" t="s">
        <v>173</v>
      </c>
      <c r="F61" s="21" t="s">
        <v>1281</v>
      </c>
      <c r="G61" s="21" t="s">
        <v>1282</v>
      </c>
      <c r="H61" s="21" t="s">
        <v>1283</v>
      </c>
      <c r="I61" s="2" t="s">
        <v>1284</v>
      </c>
      <c r="J61" s="1">
        <v>1</v>
      </c>
      <c r="K61" s="1"/>
      <c r="L61" s="1">
        <v>1</v>
      </c>
      <c r="M61" s="21"/>
      <c r="N61" s="21"/>
      <c r="O61" s="21" t="s">
        <v>103</v>
      </c>
      <c r="P61" s="37">
        <v>43892</v>
      </c>
      <c r="Q61" s="34" t="str">
        <f t="shared" ca="1" si="0"/>
        <v>2 Tahun 5 Bulan3 Hari</v>
      </c>
      <c r="R61" s="21" t="s">
        <v>78</v>
      </c>
      <c r="S61" s="21"/>
      <c r="T61" s="21" t="s">
        <v>73</v>
      </c>
      <c r="U61" s="21" t="s">
        <v>74</v>
      </c>
      <c r="V61" s="21" t="s">
        <v>142</v>
      </c>
      <c r="W61" s="21" t="s">
        <v>51</v>
      </c>
      <c r="X61" s="31" t="s">
        <v>57</v>
      </c>
      <c r="Y61" s="61">
        <v>25933</v>
      </c>
      <c r="Z61" s="34" t="str">
        <f t="shared" ca="1" si="1"/>
        <v>51 Tahun 7 Bulan</v>
      </c>
      <c r="AA61" s="21"/>
      <c r="AB61" s="21"/>
      <c r="AC61" s="21" t="s">
        <v>4333</v>
      </c>
      <c r="AD61" s="21" t="s">
        <v>2985</v>
      </c>
      <c r="AE61" s="21"/>
      <c r="AF61" s="21" t="s">
        <v>57</v>
      </c>
      <c r="AG61" s="21"/>
      <c r="AH61" s="21"/>
      <c r="AI61" s="21">
        <v>20024504654</v>
      </c>
      <c r="AJ61" s="21"/>
      <c r="AK61" s="192"/>
      <c r="AL61" s="21">
        <v>914730983</v>
      </c>
    </row>
    <row r="62" spans="1:38" s="94" customFormat="1" ht="14">
      <c r="A62" s="21">
        <v>29</v>
      </c>
      <c r="B62" s="129" t="s">
        <v>282</v>
      </c>
      <c r="C62" s="21" t="s">
        <v>128</v>
      </c>
      <c r="D62" s="21" t="s">
        <v>290</v>
      </c>
      <c r="E62" s="21" t="s">
        <v>173</v>
      </c>
      <c r="F62" s="21"/>
      <c r="G62" s="21" t="s">
        <v>1288</v>
      </c>
      <c r="H62" s="21" t="s">
        <v>1289</v>
      </c>
      <c r="I62" s="2" t="s">
        <v>1290</v>
      </c>
      <c r="J62" s="1">
        <v>1</v>
      </c>
      <c r="K62" s="1"/>
      <c r="L62" s="1"/>
      <c r="M62" s="21">
        <v>1</v>
      </c>
      <c r="N62" s="21"/>
      <c r="O62" s="21" t="s">
        <v>101</v>
      </c>
      <c r="P62" s="37">
        <v>44124</v>
      </c>
      <c r="Q62" s="34" t="str">
        <f t="shared" ca="1" si="0"/>
        <v>1 Tahun 9 Bulan16 Hari</v>
      </c>
      <c r="R62" s="21" t="s">
        <v>54</v>
      </c>
      <c r="S62" s="21"/>
      <c r="T62" s="21" t="s">
        <v>73</v>
      </c>
      <c r="U62" s="21" t="s">
        <v>74</v>
      </c>
      <c r="V62" s="21" t="s">
        <v>2580</v>
      </c>
      <c r="W62" s="21" t="s">
        <v>76</v>
      </c>
      <c r="X62" s="31" t="s">
        <v>2581</v>
      </c>
      <c r="Y62" s="61">
        <v>35406</v>
      </c>
      <c r="Z62" s="34" t="str">
        <f t="shared" ca="1" si="1"/>
        <v>25 Tahun 7 Bulan</v>
      </c>
      <c r="AA62" s="21" t="s">
        <v>2987</v>
      </c>
      <c r="AB62" s="21"/>
      <c r="AC62" s="21" t="s">
        <v>4333</v>
      </c>
      <c r="AD62" s="21" t="s">
        <v>2988</v>
      </c>
      <c r="AE62" s="21"/>
      <c r="AF62" s="21" t="s">
        <v>91</v>
      </c>
      <c r="AG62" s="21"/>
      <c r="AH62" s="21"/>
      <c r="AI62" s="21"/>
      <c r="AJ62" s="21"/>
      <c r="AK62" s="192"/>
      <c r="AL62" s="21"/>
    </row>
    <row r="63" spans="1:38" s="94" customFormat="1" ht="14">
      <c r="A63" s="21">
        <v>30</v>
      </c>
      <c r="B63" s="129" t="s">
        <v>282</v>
      </c>
      <c r="C63" s="21" t="s">
        <v>128</v>
      </c>
      <c r="D63" s="21" t="s">
        <v>290</v>
      </c>
      <c r="E63" s="21" t="s">
        <v>173</v>
      </c>
      <c r="F63" s="21"/>
      <c r="G63" s="21" t="s">
        <v>1291</v>
      </c>
      <c r="H63" s="21" t="s">
        <v>1292</v>
      </c>
      <c r="I63" s="2" t="s">
        <v>1293</v>
      </c>
      <c r="J63" s="1">
        <v>1</v>
      </c>
      <c r="K63" s="1"/>
      <c r="L63" s="1">
        <v>1</v>
      </c>
      <c r="M63" s="21"/>
      <c r="N63" s="21"/>
      <c r="O63" s="21" t="s">
        <v>103</v>
      </c>
      <c r="P63" s="37">
        <v>44124</v>
      </c>
      <c r="Q63" s="34" t="str">
        <f t="shared" ca="1" si="0"/>
        <v>1 Tahun 9 Bulan16 Hari</v>
      </c>
      <c r="R63" s="21" t="s">
        <v>54</v>
      </c>
      <c r="S63" s="21"/>
      <c r="T63" s="21" t="s">
        <v>73</v>
      </c>
      <c r="U63" s="21" t="s">
        <v>68</v>
      </c>
      <c r="V63" s="21" t="s">
        <v>2583</v>
      </c>
      <c r="W63" s="21" t="s">
        <v>76</v>
      </c>
      <c r="X63" s="31" t="s">
        <v>2584</v>
      </c>
      <c r="Y63" s="61">
        <v>35982</v>
      </c>
      <c r="Z63" s="34" t="str">
        <f t="shared" ca="1" si="1"/>
        <v>24 Tahun 0 Bulan</v>
      </c>
      <c r="AA63" s="21" t="s">
        <v>2989</v>
      </c>
      <c r="AB63" s="21"/>
      <c r="AC63" s="21" t="s">
        <v>4333</v>
      </c>
      <c r="AD63" s="21" t="s">
        <v>2990</v>
      </c>
      <c r="AE63" s="21"/>
      <c r="AF63" s="21" t="s">
        <v>57</v>
      </c>
      <c r="AG63" s="21"/>
      <c r="AH63" s="21"/>
      <c r="AI63" s="21"/>
      <c r="AJ63" s="21"/>
      <c r="AK63" s="192"/>
      <c r="AL63" s="21"/>
    </row>
    <row r="64" spans="1:38" s="94" customFormat="1" ht="14">
      <c r="A64" s="21">
        <v>31</v>
      </c>
      <c r="B64" s="129" t="s">
        <v>282</v>
      </c>
      <c r="C64" s="21" t="s">
        <v>128</v>
      </c>
      <c r="D64" s="21" t="s">
        <v>290</v>
      </c>
      <c r="E64" s="21" t="s">
        <v>173</v>
      </c>
      <c r="F64" s="21"/>
      <c r="G64" s="44" t="s">
        <v>3348</v>
      </c>
      <c r="H64" s="21" t="s">
        <v>1294</v>
      </c>
      <c r="I64" s="2" t="s">
        <v>1295</v>
      </c>
      <c r="J64" s="1">
        <v>1</v>
      </c>
      <c r="K64" s="1"/>
      <c r="L64" s="1">
        <v>1</v>
      </c>
      <c r="M64" s="21"/>
      <c r="N64" s="21"/>
      <c r="O64" s="21" t="s">
        <v>103</v>
      </c>
      <c r="P64" s="37">
        <v>44124</v>
      </c>
      <c r="Q64" s="34" t="str">
        <f t="shared" ca="1" si="0"/>
        <v>1 Tahun 9 Bulan16 Hari</v>
      </c>
      <c r="R64" s="21" t="s">
        <v>52</v>
      </c>
      <c r="S64" s="21"/>
      <c r="T64" s="21" t="s">
        <v>73</v>
      </c>
      <c r="U64" s="21" t="s">
        <v>68</v>
      </c>
      <c r="V64" s="21" t="s">
        <v>180</v>
      </c>
      <c r="W64" s="21" t="s">
        <v>56</v>
      </c>
      <c r="X64" s="31" t="s">
        <v>2585</v>
      </c>
      <c r="Y64" s="61">
        <v>32517</v>
      </c>
      <c r="Z64" s="34" t="str">
        <f t="shared" ca="1" si="1"/>
        <v>33 Tahun 6 Bulan</v>
      </c>
      <c r="AA64" s="21" t="s">
        <v>2991</v>
      </c>
      <c r="AB64" s="21"/>
      <c r="AC64" s="21" t="s">
        <v>4333</v>
      </c>
      <c r="AD64" s="21" t="s">
        <v>2992</v>
      </c>
      <c r="AE64" s="21"/>
      <c r="AF64" s="21"/>
      <c r="AG64" s="21"/>
      <c r="AH64" s="21" t="s">
        <v>68</v>
      </c>
      <c r="AI64" s="21"/>
      <c r="AJ64" s="21"/>
      <c r="AK64" s="192"/>
      <c r="AL64" s="21"/>
    </row>
    <row r="65" spans="1:38" s="94" customFormat="1" ht="14">
      <c r="A65" s="21">
        <v>32</v>
      </c>
      <c r="B65" s="129" t="s">
        <v>282</v>
      </c>
      <c r="C65" s="21" t="s">
        <v>128</v>
      </c>
      <c r="D65" s="21" t="s">
        <v>290</v>
      </c>
      <c r="E65" s="21" t="s">
        <v>173</v>
      </c>
      <c r="F65" s="21"/>
      <c r="G65" s="21" t="s">
        <v>1296</v>
      </c>
      <c r="H65" s="21" t="s">
        <v>1297</v>
      </c>
      <c r="I65" s="2" t="s">
        <v>1298</v>
      </c>
      <c r="J65" s="1">
        <v>1</v>
      </c>
      <c r="K65" s="1"/>
      <c r="L65" s="1">
        <v>1</v>
      </c>
      <c r="M65" s="21"/>
      <c r="N65" s="21"/>
      <c r="O65" s="21" t="s">
        <v>103</v>
      </c>
      <c r="P65" s="37">
        <v>44166</v>
      </c>
      <c r="Q65" s="34" t="str">
        <f t="shared" ca="1" si="0"/>
        <v>1 Tahun 8 Bulan4 Hari</v>
      </c>
      <c r="R65" s="21" t="s">
        <v>52</v>
      </c>
      <c r="S65" s="21"/>
      <c r="T65" s="21" t="s">
        <v>49</v>
      </c>
      <c r="U65" s="21" t="s">
        <v>126</v>
      </c>
      <c r="V65" s="21" t="s">
        <v>166</v>
      </c>
      <c r="W65" s="21" t="s">
        <v>76</v>
      </c>
      <c r="X65" s="31" t="s">
        <v>2586</v>
      </c>
      <c r="Y65" s="61">
        <v>35833</v>
      </c>
      <c r="Z65" s="34" t="str">
        <f t="shared" ca="1" si="1"/>
        <v>24 Tahun 5 Bulan</v>
      </c>
      <c r="AA65" s="21"/>
      <c r="AB65" s="21"/>
      <c r="AC65" s="21" t="s">
        <v>4333</v>
      </c>
      <c r="AD65" s="21" t="s">
        <v>2993</v>
      </c>
      <c r="AE65" s="21"/>
      <c r="AF65" s="21"/>
      <c r="AG65" s="21"/>
      <c r="AH65" s="21" t="s">
        <v>126</v>
      </c>
      <c r="AI65" s="21"/>
      <c r="AJ65" s="21"/>
      <c r="AK65" s="192"/>
      <c r="AL65" s="21"/>
    </row>
    <row r="66" spans="1:38" s="94" customFormat="1" ht="14">
      <c r="A66" s="21">
        <v>33</v>
      </c>
      <c r="B66" s="129" t="s">
        <v>282</v>
      </c>
      <c r="C66" s="21" t="s">
        <v>128</v>
      </c>
      <c r="D66" s="21" t="s">
        <v>290</v>
      </c>
      <c r="E66" s="21" t="s">
        <v>173</v>
      </c>
      <c r="F66" s="21"/>
      <c r="G66" s="21" t="s">
        <v>1299</v>
      </c>
      <c r="H66" s="21" t="s">
        <v>1300</v>
      </c>
      <c r="I66" s="2" t="s">
        <v>1301</v>
      </c>
      <c r="J66" s="1">
        <v>1</v>
      </c>
      <c r="K66" s="1"/>
      <c r="L66" s="1">
        <v>1</v>
      </c>
      <c r="M66" s="21"/>
      <c r="N66" s="21"/>
      <c r="O66" s="21" t="s">
        <v>103</v>
      </c>
      <c r="P66" s="37">
        <v>44166</v>
      </c>
      <c r="Q66" s="34" t="str">
        <f t="shared" ca="1" si="0"/>
        <v>1 Tahun 8 Bulan4 Hari</v>
      </c>
      <c r="R66" s="21" t="s">
        <v>52</v>
      </c>
      <c r="S66" s="21"/>
      <c r="T66" s="21" t="s">
        <v>49</v>
      </c>
      <c r="U66" s="21" t="s">
        <v>66</v>
      </c>
      <c r="V66" s="21" t="s">
        <v>182</v>
      </c>
      <c r="W66" s="21" t="s">
        <v>56</v>
      </c>
      <c r="X66" s="31" t="s">
        <v>2587</v>
      </c>
      <c r="Y66" s="61">
        <v>29324</v>
      </c>
      <c r="Z66" s="34" t="str">
        <f t="shared" ca="1" si="1"/>
        <v>42 Tahun 3 Bulan</v>
      </c>
      <c r="AA66" s="21"/>
      <c r="AB66" s="21"/>
      <c r="AC66" s="21" t="s">
        <v>4333</v>
      </c>
      <c r="AD66" s="21" t="s">
        <v>2994</v>
      </c>
      <c r="AE66" s="21"/>
      <c r="AF66" s="21"/>
      <c r="AG66" s="21"/>
      <c r="AH66" s="21" t="s">
        <v>66</v>
      </c>
      <c r="AI66" s="21"/>
      <c r="AJ66" s="21"/>
      <c r="AK66" s="192"/>
      <c r="AL66" s="21"/>
    </row>
    <row r="67" spans="1:38" s="94" customFormat="1" ht="14">
      <c r="A67" s="21">
        <v>34</v>
      </c>
      <c r="B67" s="129" t="s">
        <v>282</v>
      </c>
      <c r="C67" s="21" t="s">
        <v>128</v>
      </c>
      <c r="D67" s="21" t="s">
        <v>290</v>
      </c>
      <c r="E67" s="21" t="s">
        <v>173</v>
      </c>
      <c r="F67" s="21"/>
      <c r="G67" s="44" t="s">
        <v>3350</v>
      </c>
      <c r="H67" s="21" t="s">
        <v>1304</v>
      </c>
      <c r="I67" s="2" t="s">
        <v>1305</v>
      </c>
      <c r="J67" s="1">
        <v>1</v>
      </c>
      <c r="K67" s="1"/>
      <c r="L67" s="1">
        <v>1</v>
      </c>
      <c r="M67" s="21"/>
      <c r="N67" s="21"/>
      <c r="O67" s="21" t="s">
        <v>103</v>
      </c>
      <c r="P67" s="37">
        <v>44228</v>
      </c>
      <c r="Q67" s="34" t="str">
        <f t="shared" ca="1" si="0"/>
        <v>1 Tahun 6 Bulan4 Hari</v>
      </c>
      <c r="R67" s="21" t="s">
        <v>78</v>
      </c>
      <c r="S67" s="21"/>
      <c r="T67" s="21" t="s">
        <v>73</v>
      </c>
      <c r="U67" s="21" t="s">
        <v>68</v>
      </c>
      <c r="V67" s="21" t="s">
        <v>229</v>
      </c>
      <c r="W67" s="21" t="s">
        <v>56</v>
      </c>
      <c r="X67" s="31" t="s">
        <v>2561</v>
      </c>
      <c r="Y67" s="61">
        <v>31904</v>
      </c>
      <c r="Z67" s="34" t="str">
        <f t="shared" ca="1" si="1"/>
        <v>35 Tahun 2 Bulan</v>
      </c>
      <c r="AA67" s="21"/>
      <c r="AB67" s="21"/>
      <c r="AC67" s="21" t="s">
        <v>4333</v>
      </c>
      <c r="AD67" s="21" t="s">
        <v>2995</v>
      </c>
      <c r="AE67" s="21"/>
      <c r="AF67" s="21"/>
      <c r="AG67" s="21"/>
      <c r="AH67" s="21" t="s">
        <v>68</v>
      </c>
      <c r="AI67" s="21"/>
      <c r="AJ67" s="143" t="s">
        <v>4204</v>
      </c>
      <c r="AK67" s="192"/>
      <c r="AL67" s="21"/>
    </row>
    <row r="68" spans="1:38" s="94" customFormat="1" ht="14">
      <c r="A68" s="21">
        <v>35</v>
      </c>
      <c r="B68" s="129" t="s">
        <v>282</v>
      </c>
      <c r="C68" s="21" t="s">
        <v>128</v>
      </c>
      <c r="D68" s="21" t="s">
        <v>290</v>
      </c>
      <c r="E68" s="21" t="s">
        <v>173</v>
      </c>
      <c r="F68" s="21"/>
      <c r="G68" s="44" t="s">
        <v>3351</v>
      </c>
      <c r="H68" s="21" t="s">
        <v>1306</v>
      </c>
      <c r="I68" s="2" t="s">
        <v>1307</v>
      </c>
      <c r="J68" s="1">
        <v>1</v>
      </c>
      <c r="K68" s="1"/>
      <c r="L68" s="1">
        <v>1</v>
      </c>
      <c r="M68" s="21"/>
      <c r="N68" s="21"/>
      <c r="O68" s="21" t="s">
        <v>103</v>
      </c>
      <c r="P68" s="37">
        <v>44228</v>
      </c>
      <c r="Q68" s="34" t="str">
        <f t="shared" ca="1" si="0"/>
        <v>1 Tahun 6 Bulan4 Hari</v>
      </c>
      <c r="R68" s="21" t="s">
        <v>81</v>
      </c>
      <c r="S68" s="21"/>
      <c r="T68" s="21" t="s">
        <v>63</v>
      </c>
      <c r="U68" s="21" t="s">
        <v>68</v>
      </c>
      <c r="V68" s="21" t="s">
        <v>84</v>
      </c>
      <c r="W68" s="21" t="s">
        <v>56</v>
      </c>
      <c r="X68" s="31" t="s">
        <v>2590</v>
      </c>
      <c r="Y68" s="61">
        <v>35181</v>
      </c>
      <c r="Z68" s="34" t="str">
        <f t="shared" ca="1" si="1"/>
        <v>26 Tahun 3 Bulan</v>
      </c>
      <c r="AA68" s="21"/>
      <c r="AB68" s="21"/>
      <c r="AC68" s="21" t="s">
        <v>4333</v>
      </c>
      <c r="AD68" s="21" t="s">
        <v>2996</v>
      </c>
      <c r="AE68" s="21"/>
      <c r="AF68" s="21"/>
      <c r="AG68" s="21"/>
      <c r="AH68" s="21" t="s">
        <v>68</v>
      </c>
      <c r="AI68" s="21"/>
      <c r="AJ68" s="143" t="s">
        <v>4205</v>
      </c>
      <c r="AK68" s="192"/>
      <c r="AL68" s="21"/>
    </row>
    <row r="69" spans="1:38" s="94" customFormat="1" ht="14">
      <c r="A69" s="21">
        <v>36</v>
      </c>
      <c r="B69" s="129" t="s">
        <v>282</v>
      </c>
      <c r="C69" s="21" t="s">
        <v>128</v>
      </c>
      <c r="D69" s="21" t="s">
        <v>290</v>
      </c>
      <c r="E69" s="21" t="s">
        <v>173</v>
      </c>
      <c r="F69" s="21"/>
      <c r="G69" s="44" t="s">
        <v>3352</v>
      </c>
      <c r="H69" s="21" t="s">
        <v>1308</v>
      </c>
      <c r="I69" s="2" t="s">
        <v>198</v>
      </c>
      <c r="J69" s="1">
        <v>1</v>
      </c>
      <c r="K69" s="1"/>
      <c r="L69" s="1">
        <v>1</v>
      </c>
      <c r="M69" s="21"/>
      <c r="N69" s="21"/>
      <c r="O69" s="21" t="s">
        <v>103</v>
      </c>
      <c r="P69" s="37">
        <v>44228</v>
      </c>
      <c r="Q69" s="34" t="str">
        <f t="shared" ca="1" si="0"/>
        <v>1 Tahun 6 Bulan4 Hari</v>
      </c>
      <c r="R69" s="21" t="s">
        <v>81</v>
      </c>
      <c r="S69" s="21"/>
      <c r="T69" s="21" t="s">
        <v>49</v>
      </c>
      <c r="U69" s="21" t="s">
        <v>126</v>
      </c>
      <c r="V69" s="21" t="s">
        <v>166</v>
      </c>
      <c r="W69" s="21" t="s">
        <v>51</v>
      </c>
      <c r="X69" s="31" t="s">
        <v>294</v>
      </c>
      <c r="Y69" s="61">
        <v>32690</v>
      </c>
      <c r="Z69" s="34" t="str">
        <f t="shared" ca="1" si="1"/>
        <v>33 Tahun 1 Bulan</v>
      </c>
      <c r="AA69" s="21"/>
      <c r="AB69" s="21"/>
      <c r="AC69" s="21" t="s">
        <v>4333</v>
      </c>
      <c r="AD69" s="21" t="s">
        <v>2997</v>
      </c>
      <c r="AE69" s="21"/>
      <c r="AF69" s="21"/>
      <c r="AG69" s="21"/>
      <c r="AH69" s="21" t="s">
        <v>126</v>
      </c>
      <c r="AI69" s="21"/>
      <c r="AJ69" s="143" t="s">
        <v>4206</v>
      </c>
      <c r="AK69" s="192"/>
      <c r="AL69" s="21"/>
    </row>
    <row r="70" spans="1:38" s="94" customFormat="1" ht="14">
      <c r="A70" s="21">
        <v>37</v>
      </c>
      <c r="B70" s="129" t="s">
        <v>282</v>
      </c>
      <c r="C70" s="21" t="s">
        <v>128</v>
      </c>
      <c r="D70" s="21" t="s">
        <v>290</v>
      </c>
      <c r="E70" s="21" t="s">
        <v>173</v>
      </c>
      <c r="F70" s="21"/>
      <c r="G70" s="44" t="s">
        <v>3354</v>
      </c>
      <c r="H70" s="21" t="s">
        <v>1311</v>
      </c>
      <c r="I70" s="2" t="s">
        <v>1312</v>
      </c>
      <c r="J70" s="1">
        <v>1</v>
      </c>
      <c r="K70" s="1"/>
      <c r="L70" s="1">
        <v>1</v>
      </c>
      <c r="M70" s="21"/>
      <c r="N70" s="21"/>
      <c r="O70" s="21" t="s">
        <v>103</v>
      </c>
      <c r="P70" s="37">
        <v>44263</v>
      </c>
      <c r="Q70" s="34" t="str">
        <f t="shared" ca="1" si="0"/>
        <v>1 Tahun 4 Bulan28 Hari</v>
      </c>
      <c r="R70" s="21" t="s">
        <v>81</v>
      </c>
      <c r="S70" s="21"/>
      <c r="T70" s="21" t="s">
        <v>63</v>
      </c>
      <c r="U70" s="21" t="s">
        <v>68</v>
      </c>
      <c r="V70" s="21" t="s">
        <v>2583</v>
      </c>
      <c r="W70" s="21" t="s">
        <v>56</v>
      </c>
      <c r="X70" s="31" t="s">
        <v>2591</v>
      </c>
      <c r="Y70" s="61">
        <v>31731</v>
      </c>
      <c r="Z70" s="34" t="str">
        <f t="shared" ca="1" si="1"/>
        <v>35 Tahun 8 Bulan</v>
      </c>
      <c r="AA70" s="21"/>
      <c r="AB70" s="21"/>
      <c r="AC70" s="21" t="s">
        <v>4333</v>
      </c>
      <c r="AD70" s="21" t="s">
        <v>2998</v>
      </c>
      <c r="AE70" s="21"/>
      <c r="AF70" s="21"/>
      <c r="AG70" s="21"/>
      <c r="AH70" s="21" t="s">
        <v>68</v>
      </c>
      <c r="AI70" s="21"/>
      <c r="AJ70" s="21"/>
      <c r="AK70" s="192"/>
      <c r="AL70" s="21"/>
    </row>
    <row r="71" spans="1:38" s="94" customFormat="1" ht="14">
      <c r="A71" s="21">
        <v>38</v>
      </c>
      <c r="B71" s="129" t="s">
        <v>282</v>
      </c>
      <c r="C71" s="21" t="s">
        <v>128</v>
      </c>
      <c r="D71" s="21" t="s">
        <v>290</v>
      </c>
      <c r="E71" s="21" t="s">
        <v>173</v>
      </c>
      <c r="F71" s="21"/>
      <c r="G71" s="44" t="s">
        <v>3355</v>
      </c>
      <c r="H71" s="21" t="s">
        <v>1313</v>
      </c>
      <c r="I71" s="2" t="s">
        <v>1314</v>
      </c>
      <c r="J71" s="1">
        <v>1</v>
      </c>
      <c r="K71" s="1"/>
      <c r="L71" s="1">
        <v>1</v>
      </c>
      <c r="M71" s="21"/>
      <c r="N71" s="21"/>
      <c r="O71" s="21" t="s">
        <v>103</v>
      </c>
      <c r="P71" s="37">
        <v>44263</v>
      </c>
      <c r="Q71" s="34" t="str">
        <f t="shared" ca="1" si="0"/>
        <v>1 Tahun 4 Bulan28 Hari</v>
      </c>
      <c r="R71" s="21" t="s">
        <v>78</v>
      </c>
      <c r="S71" s="21"/>
      <c r="T71" s="21" t="s">
        <v>73</v>
      </c>
      <c r="U71" s="21" t="s">
        <v>68</v>
      </c>
      <c r="V71" s="21" t="s">
        <v>84</v>
      </c>
      <c r="W71" s="21" t="s">
        <v>76</v>
      </c>
      <c r="X71" s="31" t="s">
        <v>2592</v>
      </c>
      <c r="Y71" s="61">
        <v>31240</v>
      </c>
      <c r="Z71" s="34" t="str">
        <f t="shared" ca="1" si="1"/>
        <v>37 Tahun 0 Bulan</v>
      </c>
      <c r="AA71" s="21"/>
      <c r="AB71" s="21"/>
      <c r="AC71" s="21" t="s">
        <v>4333</v>
      </c>
      <c r="AD71" s="21" t="s">
        <v>2999</v>
      </c>
      <c r="AE71" s="21"/>
      <c r="AF71" s="21"/>
      <c r="AG71" s="21"/>
      <c r="AH71" s="21" t="s">
        <v>68</v>
      </c>
      <c r="AI71" s="21"/>
      <c r="AJ71" s="144" t="s">
        <v>4220</v>
      </c>
      <c r="AK71" s="192"/>
      <c r="AL71" s="21"/>
    </row>
    <row r="72" spans="1:38" s="94" customFormat="1" ht="14">
      <c r="A72" s="21">
        <v>39</v>
      </c>
      <c r="B72" s="129" t="s">
        <v>282</v>
      </c>
      <c r="C72" s="21" t="s">
        <v>128</v>
      </c>
      <c r="D72" s="21" t="s">
        <v>290</v>
      </c>
      <c r="E72" s="21" t="s">
        <v>173</v>
      </c>
      <c r="F72" s="21"/>
      <c r="G72" s="21" t="s">
        <v>3641</v>
      </c>
      <c r="H72" s="27" t="s">
        <v>3493</v>
      </c>
      <c r="I72" s="2" t="s">
        <v>3494</v>
      </c>
      <c r="J72" s="1">
        <v>1</v>
      </c>
      <c r="K72" s="1"/>
      <c r="L72" s="1">
        <v>1</v>
      </c>
      <c r="M72" s="21"/>
      <c r="N72" s="21"/>
      <c r="O72" s="21" t="s">
        <v>103</v>
      </c>
      <c r="P72" s="37">
        <v>44361</v>
      </c>
      <c r="Q72" s="34" t="str">
        <f t="shared" ca="1" si="0"/>
        <v>1 Tahun 1 Bulan22 Hari</v>
      </c>
      <c r="R72" s="21" t="s">
        <v>52</v>
      </c>
      <c r="S72" s="21"/>
      <c r="T72" s="21" t="s">
        <v>73</v>
      </c>
      <c r="U72" s="21" t="s">
        <v>68</v>
      </c>
      <c r="V72" s="21" t="s">
        <v>84</v>
      </c>
      <c r="W72" s="21" t="s">
        <v>76</v>
      </c>
      <c r="X72" s="31" t="s">
        <v>3495</v>
      </c>
      <c r="Y72" s="61">
        <v>35475</v>
      </c>
      <c r="Z72" s="34" t="str">
        <f t="shared" ca="1" si="1"/>
        <v>25 Tahun 5 Bulan</v>
      </c>
      <c r="AA72" s="21"/>
      <c r="AB72" s="21"/>
      <c r="AC72" s="21" t="s">
        <v>4333</v>
      </c>
      <c r="AD72" s="21" t="s">
        <v>3496</v>
      </c>
      <c r="AE72" s="21"/>
      <c r="AF72" s="21"/>
      <c r="AG72" s="21"/>
      <c r="AH72" s="21" t="s">
        <v>68</v>
      </c>
      <c r="AI72" s="21"/>
      <c r="AJ72" s="143" t="s">
        <v>4266</v>
      </c>
      <c r="AK72" s="192"/>
      <c r="AL72" s="21"/>
    </row>
    <row r="73" spans="1:38" s="94" customFormat="1" ht="14">
      <c r="A73" s="21">
        <v>40</v>
      </c>
      <c r="B73" s="129" t="s">
        <v>282</v>
      </c>
      <c r="C73" s="21" t="s">
        <v>128</v>
      </c>
      <c r="D73" s="21" t="s">
        <v>290</v>
      </c>
      <c r="E73" s="21" t="s">
        <v>173</v>
      </c>
      <c r="F73" s="21"/>
      <c r="G73" s="21" t="s">
        <v>3642</v>
      </c>
      <c r="H73" s="27" t="s">
        <v>3497</v>
      </c>
      <c r="I73" s="2" t="s">
        <v>3500</v>
      </c>
      <c r="J73" s="1">
        <v>1</v>
      </c>
      <c r="K73" s="1"/>
      <c r="L73" s="1">
        <v>1</v>
      </c>
      <c r="M73" s="21"/>
      <c r="N73" s="21"/>
      <c r="O73" s="21" t="s">
        <v>103</v>
      </c>
      <c r="P73" s="37">
        <v>44361</v>
      </c>
      <c r="Q73" s="34" t="str">
        <f t="shared" ca="1" si="0"/>
        <v>1 Tahun 1 Bulan22 Hari</v>
      </c>
      <c r="R73" s="21" t="s">
        <v>78</v>
      </c>
      <c r="S73" s="21"/>
      <c r="T73" s="21" t="s">
        <v>63</v>
      </c>
      <c r="U73" s="21" t="s">
        <v>68</v>
      </c>
      <c r="V73" s="21" t="s">
        <v>84</v>
      </c>
      <c r="W73" s="21" t="s">
        <v>76</v>
      </c>
      <c r="X73" s="31" t="s">
        <v>3498</v>
      </c>
      <c r="Y73" s="61">
        <v>35799</v>
      </c>
      <c r="Z73" s="34" t="str">
        <f t="shared" ca="1" si="1"/>
        <v>24 Tahun 7 Bulan</v>
      </c>
      <c r="AA73" s="21"/>
      <c r="AB73" s="21"/>
      <c r="AC73" s="21" t="s">
        <v>4333</v>
      </c>
      <c r="AD73" s="21" t="s">
        <v>3499</v>
      </c>
      <c r="AE73" s="21"/>
      <c r="AF73" s="21"/>
      <c r="AG73" s="21"/>
      <c r="AH73" s="21" t="s">
        <v>68</v>
      </c>
      <c r="AI73" s="21"/>
      <c r="AJ73" s="143" t="s">
        <v>4267</v>
      </c>
      <c r="AK73" s="192"/>
      <c r="AL73" s="21"/>
    </row>
    <row r="74" spans="1:38" s="94" customFormat="1" ht="14">
      <c r="A74" s="21">
        <v>41</v>
      </c>
      <c r="B74" s="129" t="s">
        <v>282</v>
      </c>
      <c r="C74" s="21" t="s">
        <v>128</v>
      </c>
      <c r="D74" s="21" t="s">
        <v>290</v>
      </c>
      <c r="E74" s="21" t="s">
        <v>173</v>
      </c>
      <c r="F74" s="21"/>
      <c r="G74" s="21" t="s">
        <v>3643</v>
      </c>
      <c r="H74" s="27" t="s">
        <v>3501</v>
      </c>
      <c r="I74" s="2" t="s">
        <v>3502</v>
      </c>
      <c r="J74" s="1">
        <v>1</v>
      </c>
      <c r="K74" s="1"/>
      <c r="L74" s="1">
        <v>1</v>
      </c>
      <c r="M74" s="21"/>
      <c r="N74" s="21"/>
      <c r="O74" s="21" t="s">
        <v>103</v>
      </c>
      <c r="P74" s="37">
        <v>44361</v>
      </c>
      <c r="Q74" s="34" t="str">
        <f t="shared" ca="1" si="0"/>
        <v>1 Tahun 1 Bulan22 Hari</v>
      </c>
      <c r="R74" s="21" t="s">
        <v>52</v>
      </c>
      <c r="S74" s="21"/>
      <c r="T74" s="21" t="s">
        <v>63</v>
      </c>
      <c r="U74" s="21" t="s">
        <v>68</v>
      </c>
      <c r="V74" s="21" t="s">
        <v>64</v>
      </c>
      <c r="W74" s="21" t="s">
        <v>76</v>
      </c>
      <c r="X74" s="31" t="s">
        <v>3503</v>
      </c>
      <c r="Y74" s="61">
        <v>34512</v>
      </c>
      <c r="Z74" s="34" t="str">
        <f t="shared" ca="1" si="1"/>
        <v>28 Tahun 1 Bulan</v>
      </c>
      <c r="AA74" s="21"/>
      <c r="AB74" s="21"/>
      <c r="AC74" s="21" t="s">
        <v>4333</v>
      </c>
      <c r="AD74" s="21" t="s">
        <v>3504</v>
      </c>
      <c r="AE74" s="21"/>
      <c r="AF74" s="21"/>
      <c r="AG74" s="21"/>
      <c r="AH74" s="21" t="s">
        <v>64</v>
      </c>
      <c r="AI74" s="21"/>
      <c r="AJ74" s="143" t="s">
        <v>4268</v>
      </c>
      <c r="AK74" s="192"/>
      <c r="AL74" s="21"/>
    </row>
    <row r="75" spans="1:38" s="94" customFormat="1" ht="14">
      <c r="A75" s="21">
        <v>42</v>
      </c>
      <c r="B75" s="129" t="s">
        <v>282</v>
      </c>
      <c r="C75" s="21" t="s">
        <v>128</v>
      </c>
      <c r="D75" s="21" t="s">
        <v>290</v>
      </c>
      <c r="E75" s="21" t="s">
        <v>173</v>
      </c>
      <c r="F75" s="21" t="s">
        <v>4897</v>
      </c>
      <c r="G75" s="21" t="s">
        <v>4042</v>
      </c>
      <c r="H75" s="21" t="s">
        <v>3728</v>
      </c>
      <c r="I75" s="2" t="s">
        <v>3729</v>
      </c>
      <c r="J75" s="1">
        <v>1</v>
      </c>
      <c r="K75" s="1"/>
      <c r="L75" s="1">
        <v>1</v>
      </c>
      <c r="M75" s="21"/>
      <c r="N75" s="21"/>
      <c r="O75" s="21" t="s">
        <v>103</v>
      </c>
      <c r="P75" s="37">
        <v>44394</v>
      </c>
      <c r="Q75" s="34" t="str">
        <f t="shared" ca="1" si="0"/>
        <v>1 Tahun 0 Bulan19 Hari</v>
      </c>
      <c r="R75" s="21" t="s">
        <v>78</v>
      </c>
      <c r="S75" s="21" t="s">
        <v>146</v>
      </c>
      <c r="T75" s="21" t="s">
        <v>73</v>
      </c>
      <c r="U75" s="21" t="s">
        <v>68</v>
      </c>
      <c r="V75" s="21" t="s">
        <v>68</v>
      </c>
      <c r="W75" s="21" t="s">
        <v>3699</v>
      </c>
      <c r="X75" s="31" t="s">
        <v>3730</v>
      </c>
      <c r="Y75" s="61">
        <v>33685</v>
      </c>
      <c r="Z75" s="34" t="s">
        <v>3866</v>
      </c>
      <c r="AA75" s="21" t="s">
        <v>3731</v>
      </c>
      <c r="AB75" s="21"/>
      <c r="AC75" s="21" t="s">
        <v>4333</v>
      </c>
      <c r="AD75" s="21" t="s">
        <v>3732</v>
      </c>
      <c r="AE75" s="21"/>
      <c r="AF75" s="21" t="s">
        <v>146</v>
      </c>
      <c r="AG75" s="21" t="s">
        <v>146</v>
      </c>
      <c r="AH75" s="21" t="s">
        <v>68</v>
      </c>
      <c r="AI75" s="21">
        <v>19048701320</v>
      </c>
      <c r="AJ75" s="21"/>
      <c r="AK75" s="192"/>
      <c r="AL75" s="21">
        <v>834701463</v>
      </c>
    </row>
    <row r="76" spans="1:38" s="94" customFormat="1" ht="14">
      <c r="A76" s="21">
        <v>43</v>
      </c>
      <c r="B76" s="129" t="s">
        <v>282</v>
      </c>
      <c r="C76" s="21" t="s">
        <v>128</v>
      </c>
      <c r="D76" s="19" t="s">
        <v>290</v>
      </c>
      <c r="E76" s="21" t="s">
        <v>173</v>
      </c>
      <c r="F76" s="28"/>
      <c r="G76" s="26" t="s">
        <v>4018</v>
      </c>
      <c r="H76" s="26" t="s">
        <v>3803</v>
      </c>
      <c r="I76" s="67" t="s">
        <v>3804</v>
      </c>
      <c r="J76" s="551">
        <v>1</v>
      </c>
      <c r="K76" s="585"/>
      <c r="L76" s="585">
        <v>1</v>
      </c>
      <c r="M76" s="21"/>
      <c r="N76" s="52"/>
      <c r="O76" s="21" t="s">
        <v>103</v>
      </c>
      <c r="P76" s="53">
        <v>44392</v>
      </c>
      <c r="Q76" s="34" t="str">
        <f t="shared" ca="1" si="0"/>
        <v>1 Tahun 0 Bulan21 Hari</v>
      </c>
      <c r="R76" s="21" t="s">
        <v>54</v>
      </c>
      <c r="S76" s="23" t="s">
        <v>55</v>
      </c>
      <c r="T76" s="21" t="s">
        <v>63</v>
      </c>
      <c r="U76" s="21" t="s">
        <v>68</v>
      </c>
      <c r="V76" s="21" t="s">
        <v>89</v>
      </c>
      <c r="W76" s="28" t="s">
        <v>56</v>
      </c>
      <c r="X76" s="54" t="s">
        <v>3805</v>
      </c>
      <c r="Y76" s="63">
        <v>34858</v>
      </c>
      <c r="Z76" s="22" t="str">
        <f ca="1">DATEDIF(Y76,NOW(),"Y")&amp;" Tahun "&amp;DATEDIF(Y76,NOW(),"YM")&amp;" Bulan"</f>
        <v>27 Tahun 1 Bulan</v>
      </c>
      <c r="AA76" s="27"/>
      <c r="AB76" s="21"/>
      <c r="AC76" s="21" t="s">
        <v>4333</v>
      </c>
      <c r="AD76" s="49" t="s">
        <v>3806</v>
      </c>
      <c r="AE76" s="21"/>
      <c r="AF76" s="49"/>
      <c r="AG76" s="49"/>
      <c r="AH76" s="49" t="s">
        <v>68</v>
      </c>
      <c r="AI76" s="50"/>
      <c r="AJ76" s="21"/>
      <c r="AK76" s="199"/>
      <c r="AL76" s="85"/>
    </row>
    <row r="77" spans="1:38" s="94" customFormat="1" ht="14">
      <c r="A77" s="21">
        <v>44</v>
      </c>
      <c r="B77" s="129" t="s">
        <v>282</v>
      </c>
      <c r="C77" s="21" t="s">
        <v>128</v>
      </c>
      <c r="D77" s="19" t="s">
        <v>290</v>
      </c>
      <c r="E77" s="21" t="s">
        <v>173</v>
      </c>
      <c r="F77" s="28"/>
      <c r="G77" s="26" t="s">
        <v>4019</v>
      </c>
      <c r="H77" s="26" t="s">
        <v>3807</v>
      </c>
      <c r="I77" s="67" t="s">
        <v>3808</v>
      </c>
      <c r="J77" s="551">
        <v>1</v>
      </c>
      <c r="K77" s="585"/>
      <c r="L77" s="585">
        <v>1</v>
      </c>
      <c r="M77" s="21"/>
      <c r="N77" s="52"/>
      <c r="O77" s="21" t="s">
        <v>103</v>
      </c>
      <c r="P77" s="53">
        <v>44392</v>
      </c>
      <c r="Q77" s="34" t="str">
        <f t="shared" ref="Q77:Q93" ca="1" si="4">DATEDIF(P77,NOW(),"Y")&amp;" Tahun "&amp;DATEDIF(P77,NOW(),"YM")&amp;" Bulan"&amp;DATEDIF(P77,NOW(),"MD")&amp;" Hari"</f>
        <v>1 Tahun 0 Bulan21 Hari</v>
      </c>
      <c r="R77" s="21" t="s">
        <v>78</v>
      </c>
      <c r="S77" s="23"/>
      <c r="T77" s="21" t="s">
        <v>49</v>
      </c>
      <c r="U77" s="21" t="s">
        <v>66</v>
      </c>
      <c r="V77" s="21" t="s">
        <v>182</v>
      </c>
      <c r="W77" s="28" t="s">
        <v>51</v>
      </c>
      <c r="X77" s="54" t="s">
        <v>3809</v>
      </c>
      <c r="Y77" s="63">
        <v>34559</v>
      </c>
      <c r="Z77" s="22" t="str">
        <f ca="1">DATEDIF(Y77,NOW(),"Y")&amp;" Tahun "&amp;DATEDIF(Y77,NOW(),"YM")&amp;" Bulan"</f>
        <v>27 Tahun 11 Bulan</v>
      </c>
      <c r="AA77" s="27"/>
      <c r="AB77" s="21"/>
      <c r="AC77" s="21" t="s">
        <v>4333</v>
      </c>
      <c r="AD77" s="49" t="s">
        <v>3810</v>
      </c>
      <c r="AE77" s="21"/>
      <c r="AF77" s="49"/>
      <c r="AG77" s="49"/>
      <c r="AH77" s="49" t="s">
        <v>66</v>
      </c>
      <c r="AI77" s="50"/>
      <c r="AJ77" s="21"/>
      <c r="AK77" s="199"/>
      <c r="AL77" s="85"/>
    </row>
    <row r="78" spans="1:38" s="94" customFormat="1" ht="14">
      <c r="A78" s="21">
        <v>46</v>
      </c>
      <c r="B78" s="129" t="s">
        <v>282</v>
      </c>
      <c r="C78" s="21" t="s">
        <v>128</v>
      </c>
      <c r="D78" s="21" t="s">
        <v>290</v>
      </c>
      <c r="E78" s="21" t="s">
        <v>173</v>
      </c>
      <c r="F78" s="21" t="s">
        <v>4898</v>
      </c>
      <c r="G78" s="21" t="s">
        <v>4118</v>
      </c>
      <c r="H78" s="21" t="s">
        <v>1230</v>
      </c>
      <c r="I78" s="2" t="s">
        <v>1231</v>
      </c>
      <c r="J78" s="1">
        <v>1</v>
      </c>
      <c r="K78" s="1"/>
      <c r="L78" s="1">
        <v>1</v>
      </c>
      <c r="M78" s="21"/>
      <c r="N78" s="21"/>
      <c r="O78" s="21" t="s">
        <v>103</v>
      </c>
      <c r="P78" s="37">
        <v>44412</v>
      </c>
      <c r="Q78" s="34" t="str">
        <f t="shared" ca="1" si="4"/>
        <v>1 Tahun 0 Bulan1 Hari</v>
      </c>
      <c r="R78" s="21" t="s">
        <v>81</v>
      </c>
      <c r="S78" s="21" t="s">
        <v>146</v>
      </c>
      <c r="T78" s="21" t="s">
        <v>63</v>
      </c>
      <c r="U78" s="21" t="s">
        <v>68</v>
      </c>
      <c r="V78" s="21" t="s">
        <v>201</v>
      </c>
      <c r="W78" s="21" t="s">
        <v>51</v>
      </c>
      <c r="X78" s="31" t="s">
        <v>2571</v>
      </c>
      <c r="Y78" s="61">
        <v>33266</v>
      </c>
      <c r="Z78" s="34" t="s">
        <v>3767</v>
      </c>
      <c r="AA78" s="21"/>
      <c r="AB78" s="21"/>
      <c r="AC78" s="21" t="s">
        <v>4333</v>
      </c>
      <c r="AD78" s="21" t="s">
        <v>2971</v>
      </c>
      <c r="AE78" s="21"/>
      <c r="AF78" s="21" t="s">
        <v>146</v>
      </c>
      <c r="AG78" s="21" t="s">
        <v>146</v>
      </c>
      <c r="AH78" s="21" t="s">
        <v>68</v>
      </c>
      <c r="AI78" s="21">
        <v>19056349459</v>
      </c>
      <c r="AJ78" s="21"/>
      <c r="AK78" s="192"/>
      <c r="AL78" s="21"/>
    </row>
    <row r="79" spans="1:38" s="94" customFormat="1" ht="14">
      <c r="A79" s="21">
        <v>47</v>
      </c>
      <c r="B79" s="129" t="s">
        <v>282</v>
      </c>
      <c r="C79" s="21" t="s">
        <v>128</v>
      </c>
      <c r="D79" s="21" t="s">
        <v>290</v>
      </c>
      <c r="E79" s="21" t="s">
        <v>173</v>
      </c>
      <c r="F79" s="21" t="s">
        <v>4899</v>
      </c>
      <c r="G79" s="21" t="s">
        <v>4116</v>
      </c>
      <c r="H79" s="21" t="s">
        <v>1232</v>
      </c>
      <c r="I79" s="2" t="s">
        <v>1233</v>
      </c>
      <c r="J79" s="1">
        <v>1</v>
      </c>
      <c r="K79" s="1"/>
      <c r="L79" s="1">
        <v>1</v>
      </c>
      <c r="M79" s="21"/>
      <c r="N79" s="21"/>
      <c r="O79" s="21" t="s">
        <v>103</v>
      </c>
      <c r="P79" s="37">
        <v>44412</v>
      </c>
      <c r="Q79" s="34" t="str">
        <f t="shared" ca="1" si="4"/>
        <v>1 Tahun 0 Bulan1 Hari</v>
      </c>
      <c r="R79" s="21" t="s">
        <v>52</v>
      </c>
      <c r="S79" s="21" t="s">
        <v>146</v>
      </c>
      <c r="T79" s="21" t="s">
        <v>73</v>
      </c>
      <c r="U79" s="21" t="s">
        <v>68</v>
      </c>
      <c r="V79" s="21" t="s">
        <v>229</v>
      </c>
      <c r="W79" s="21" t="s">
        <v>51</v>
      </c>
      <c r="X79" s="31" t="s">
        <v>2572</v>
      </c>
      <c r="Y79" s="61">
        <v>29586</v>
      </c>
      <c r="Z79" s="34" t="s">
        <v>3768</v>
      </c>
      <c r="AA79" s="21"/>
      <c r="AB79" s="21"/>
      <c r="AC79" s="21" t="s">
        <v>4333</v>
      </c>
      <c r="AD79" s="21" t="s">
        <v>2972</v>
      </c>
      <c r="AE79" s="21"/>
      <c r="AF79" s="21" t="s">
        <v>146</v>
      </c>
      <c r="AG79" s="21" t="s">
        <v>146</v>
      </c>
      <c r="AH79" s="21" t="s">
        <v>68</v>
      </c>
      <c r="AI79" s="21">
        <v>18110429919</v>
      </c>
      <c r="AJ79" s="21"/>
      <c r="AK79" s="192"/>
      <c r="AL79" s="21">
        <v>839050775</v>
      </c>
    </row>
    <row r="80" spans="1:38" s="94" customFormat="1" ht="14">
      <c r="A80" s="21">
        <v>48</v>
      </c>
      <c r="B80" s="129" t="s">
        <v>282</v>
      </c>
      <c r="C80" s="21" t="s">
        <v>128</v>
      </c>
      <c r="D80" s="21" t="s">
        <v>290</v>
      </c>
      <c r="E80" s="21" t="s">
        <v>173</v>
      </c>
      <c r="F80" s="21"/>
      <c r="G80" s="21" t="s">
        <v>4125</v>
      </c>
      <c r="H80" s="27" t="s">
        <v>3910</v>
      </c>
      <c r="I80" s="2" t="s">
        <v>3911</v>
      </c>
      <c r="J80" s="1">
        <v>1</v>
      </c>
      <c r="K80" s="1"/>
      <c r="L80" s="1">
        <v>1</v>
      </c>
      <c r="M80" s="21"/>
      <c r="N80" s="21"/>
      <c r="O80" s="21" t="s">
        <v>103</v>
      </c>
      <c r="P80" s="37">
        <v>44411</v>
      </c>
      <c r="Q80" s="34" t="str">
        <f t="shared" ca="1" si="4"/>
        <v>1 Tahun 0 Bulan2 Hari</v>
      </c>
      <c r="R80" s="21" t="s">
        <v>81</v>
      </c>
      <c r="S80" s="21"/>
      <c r="T80" s="21" t="s">
        <v>73</v>
      </c>
      <c r="U80" s="21" t="s">
        <v>68</v>
      </c>
      <c r="V80" s="21" t="s">
        <v>84</v>
      </c>
      <c r="W80" s="21" t="s">
        <v>56</v>
      </c>
      <c r="X80" s="31" t="s">
        <v>3912</v>
      </c>
      <c r="Y80" s="61">
        <v>34827</v>
      </c>
      <c r="Z80" s="34" t="str">
        <f t="shared" ref="Z80:Z85" ca="1" si="5">DATEDIF(Y80,NOW(),"Y")&amp;" Tahun "&amp;DATEDIF(Y80,NOW(),"YM")&amp;" Bulan"</f>
        <v>27 Tahun 2 Bulan</v>
      </c>
      <c r="AA80" s="21"/>
      <c r="AB80" s="21"/>
      <c r="AC80" s="21" t="s">
        <v>4333</v>
      </c>
      <c r="AD80" s="21" t="s">
        <v>3913</v>
      </c>
      <c r="AE80" s="21"/>
      <c r="AF80" s="21"/>
      <c r="AG80" s="21"/>
      <c r="AH80" s="21" t="s">
        <v>68</v>
      </c>
      <c r="AI80" s="21"/>
      <c r="AJ80" s="191" t="s">
        <v>4298</v>
      </c>
      <c r="AK80" s="192"/>
      <c r="AL80" s="21"/>
    </row>
    <row r="81" spans="1:38" s="94" customFormat="1" ht="14">
      <c r="A81" s="21">
        <v>49</v>
      </c>
      <c r="B81" s="129" t="s">
        <v>282</v>
      </c>
      <c r="C81" s="21" t="s">
        <v>128</v>
      </c>
      <c r="D81" s="19" t="s">
        <v>290</v>
      </c>
      <c r="E81" s="21" t="s">
        <v>173</v>
      </c>
      <c r="F81" s="19"/>
      <c r="G81" s="19" t="s">
        <v>4154</v>
      </c>
      <c r="H81" s="55" t="s">
        <v>4053</v>
      </c>
      <c r="I81" s="565" t="s">
        <v>4054</v>
      </c>
      <c r="J81" s="1">
        <v>1</v>
      </c>
      <c r="K81" s="7"/>
      <c r="L81" s="7">
        <v>1</v>
      </c>
      <c r="M81" s="19"/>
      <c r="N81" s="19"/>
      <c r="O81" s="21" t="s">
        <v>103</v>
      </c>
      <c r="P81" s="37">
        <v>44420</v>
      </c>
      <c r="Q81" s="34" t="str">
        <f t="shared" ca="1" si="4"/>
        <v>0 Tahun 11 Bulan24 Hari</v>
      </c>
      <c r="R81" s="21" t="s">
        <v>78</v>
      </c>
      <c r="S81" s="19"/>
      <c r="T81" s="21" t="s">
        <v>73</v>
      </c>
      <c r="U81" s="21" t="s">
        <v>68</v>
      </c>
      <c r="V81" s="19" t="s">
        <v>84</v>
      </c>
      <c r="W81" s="19" t="s">
        <v>76</v>
      </c>
      <c r="X81" s="32" t="s">
        <v>68</v>
      </c>
      <c r="Y81" s="62">
        <v>37089</v>
      </c>
      <c r="Z81" s="34" t="str">
        <f t="shared" ca="1" si="5"/>
        <v>21 Tahun 0 Bulan</v>
      </c>
      <c r="AA81" s="59"/>
      <c r="AB81" s="19"/>
      <c r="AC81" s="21" t="s">
        <v>4333</v>
      </c>
      <c r="AD81" s="19" t="s">
        <v>4055</v>
      </c>
      <c r="AE81" s="19"/>
      <c r="AF81" s="19" t="s">
        <v>57</v>
      </c>
      <c r="AG81" s="19" t="s">
        <v>74</v>
      </c>
      <c r="AH81" s="19"/>
      <c r="AI81" s="19"/>
      <c r="AJ81" s="19"/>
      <c r="AK81" s="254"/>
      <c r="AL81" s="19"/>
    </row>
    <row r="82" spans="1:38" s="94" customFormat="1" ht="14">
      <c r="A82" s="21">
        <v>51</v>
      </c>
      <c r="B82" s="129" t="s">
        <v>282</v>
      </c>
      <c r="C82" s="21" t="s">
        <v>128</v>
      </c>
      <c r="D82" s="21" t="s">
        <v>290</v>
      </c>
      <c r="E82" s="21" t="s">
        <v>173</v>
      </c>
      <c r="F82" s="21" t="s">
        <v>4901</v>
      </c>
      <c r="G82" s="21" t="s">
        <v>1236</v>
      </c>
      <c r="H82" s="21" t="s">
        <v>1237</v>
      </c>
      <c r="I82" s="2" t="s">
        <v>1238</v>
      </c>
      <c r="J82" s="1">
        <v>1</v>
      </c>
      <c r="K82" s="1"/>
      <c r="L82" s="1">
        <v>1</v>
      </c>
      <c r="M82" s="21"/>
      <c r="N82" s="21"/>
      <c r="O82" s="21" t="s">
        <v>103</v>
      </c>
      <c r="P82" s="37">
        <v>44451</v>
      </c>
      <c r="Q82" s="34" t="str">
        <f t="shared" ca="1" si="4"/>
        <v>0 Tahun 10 Bulan24 Hari</v>
      </c>
      <c r="R82" s="21" t="s">
        <v>52</v>
      </c>
      <c r="S82" s="21" t="s">
        <v>146</v>
      </c>
      <c r="T82" s="21" t="s">
        <v>73</v>
      </c>
      <c r="U82" s="21" t="s">
        <v>68</v>
      </c>
      <c r="V82" s="21" t="s">
        <v>84</v>
      </c>
      <c r="W82" s="21" t="s">
        <v>51</v>
      </c>
      <c r="X82" s="31" t="s">
        <v>57</v>
      </c>
      <c r="Y82" s="61">
        <v>31294</v>
      </c>
      <c r="Z82" s="34" t="str">
        <f t="shared" ca="1" si="5"/>
        <v>36 Tahun 11 Bulan</v>
      </c>
      <c r="AA82" s="21"/>
      <c r="AB82" s="21"/>
      <c r="AC82" s="21" t="s">
        <v>4333</v>
      </c>
      <c r="AD82" s="21" t="s">
        <v>2974</v>
      </c>
      <c r="AE82" s="21"/>
      <c r="AF82" s="21" t="s">
        <v>146</v>
      </c>
      <c r="AG82" s="21" t="s">
        <v>74</v>
      </c>
      <c r="AH82" s="21" t="s">
        <v>146</v>
      </c>
      <c r="AI82" s="21">
        <v>19063872584</v>
      </c>
      <c r="AJ82" s="21"/>
      <c r="AK82" s="192"/>
      <c r="AL82" s="21"/>
    </row>
    <row r="83" spans="1:38" s="94" customFormat="1" ht="14">
      <c r="A83" s="21">
        <v>52</v>
      </c>
      <c r="B83" s="129" t="s">
        <v>282</v>
      </c>
      <c r="C83" s="21" t="s">
        <v>128</v>
      </c>
      <c r="D83" s="21" t="s">
        <v>290</v>
      </c>
      <c r="E83" s="21" t="s">
        <v>173</v>
      </c>
      <c r="F83" s="21" t="s">
        <v>4902</v>
      </c>
      <c r="G83" s="21" t="s">
        <v>1239</v>
      </c>
      <c r="H83" s="21" t="s">
        <v>1240</v>
      </c>
      <c r="I83" s="2" t="s">
        <v>1241</v>
      </c>
      <c r="J83" s="1">
        <v>1</v>
      </c>
      <c r="K83" s="1"/>
      <c r="L83" s="1">
        <v>1</v>
      </c>
      <c r="M83" s="21"/>
      <c r="N83" s="21"/>
      <c r="O83" s="21" t="s">
        <v>103</v>
      </c>
      <c r="P83" s="37">
        <v>44451</v>
      </c>
      <c r="Q83" s="34" t="str">
        <f t="shared" ca="1" si="4"/>
        <v>0 Tahun 10 Bulan24 Hari</v>
      </c>
      <c r="R83" s="21" t="s">
        <v>52</v>
      </c>
      <c r="S83" s="21" t="s">
        <v>146</v>
      </c>
      <c r="T83" s="21" t="s">
        <v>73</v>
      </c>
      <c r="U83" s="21" t="s">
        <v>68</v>
      </c>
      <c r="V83" s="21" t="s">
        <v>140</v>
      </c>
      <c r="W83" s="21" t="s">
        <v>71</v>
      </c>
      <c r="X83" s="31" t="s">
        <v>2574</v>
      </c>
      <c r="Y83" s="61">
        <v>30252</v>
      </c>
      <c r="Z83" s="34" t="str">
        <f t="shared" ca="1" si="5"/>
        <v>39 Tahun 9 Bulan</v>
      </c>
      <c r="AA83" s="21"/>
      <c r="AB83" s="21"/>
      <c r="AC83" s="21" t="s">
        <v>4333</v>
      </c>
      <c r="AD83" s="21" t="s">
        <v>2975</v>
      </c>
      <c r="AE83" s="21"/>
      <c r="AF83" s="21" t="s">
        <v>146</v>
      </c>
      <c r="AG83" s="21" t="s">
        <v>146</v>
      </c>
      <c r="AH83" s="21" t="s">
        <v>68</v>
      </c>
      <c r="AI83" s="21">
        <v>19063872600</v>
      </c>
      <c r="AJ83" s="21"/>
      <c r="AK83" s="192"/>
      <c r="AL83" s="21">
        <v>847797466</v>
      </c>
    </row>
    <row r="84" spans="1:38" s="94" customFormat="1" ht="14">
      <c r="A84" s="21">
        <v>53</v>
      </c>
      <c r="B84" s="129" t="s">
        <v>282</v>
      </c>
      <c r="C84" s="21" t="s">
        <v>128</v>
      </c>
      <c r="D84" s="21" t="s">
        <v>290</v>
      </c>
      <c r="E84" s="21" t="s">
        <v>173</v>
      </c>
      <c r="F84" s="21" t="s">
        <v>4903</v>
      </c>
      <c r="G84" s="21" t="s">
        <v>1242</v>
      </c>
      <c r="H84" s="21" t="s">
        <v>1243</v>
      </c>
      <c r="I84" s="2" t="s">
        <v>1244</v>
      </c>
      <c r="J84" s="1">
        <v>1</v>
      </c>
      <c r="K84" s="1"/>
      <c r="L84" s="1">
        <v>1</v>
      </c>
      <c r="M84" s="21"/>
      <c r="N84" s="21"/>
      <c r="O84" s="21" t="s">
        <v>103</v>
      </c>
      <c r="P84" s="37">
        <v>44451</v>
      </c>
      <c r="Q84" s="34" t="str">
        <f t="shared" ca="1" si="4"/>
        <v>0 Tahun 10 Bulan24 Hari</v>
      </c>
      <c r="R84" s="21" t="s">
        <v>78</v>
      </c>
      <c r="S84" s="21" t="s">
        <v>146</v>
      </c>
      <c r="T84" s="21" t="s">
        <v>73</v>
      </c>
      <c r="U84" s="21" t="s">
        <v>68</v>
      </c>
      <c r="V84" s="21" t="s">
        <v>229</v>
      </c>
      <c r="W84" s="21" t="s">
        <v>51</v>
      </c>
      <c r="X84" s="31" t="s">
        <v>85</v>
      </c>
      <c r="Y84" s="61">
        <v>27661</v>
      </c>
      <c r="Z84" s="34" t="str">
        <f t="shared" ca="1" si="5"/>
        <v>46 Tahun 10 Bulan</v>
      </c>
      <c r="AA84" s="21"/>
      <c r="AB84" s="21"/>
      <c r="AC84" s="21" t="s">
        <v>4333</v>
      </c>
      <c r="AD84" s="21" t="s">
        <v>2974</v>
      </c>
      <c r="AE84" s="21"/>
      <c r="AF84" s="21" t="s">
        <v>146</v>
      </c>
      <c r="AG84" s="21" t="s">
        <v>74</v>
      </c>
      <c r="AH84" s="21" t="s">
        <v>146</v>
      </c>
      <c r="AI84" s="21">
        <v>19063872600</v>
      </c>
      <c r="AJ84" s="21"/>
      <c r="AK84" s="192"/>
      <c r="AL84" s="21">
        <v>847797455</v>
      </c>
    </row>
    <row r="85" spans="1:38" s="39" customFormat="1" ht="14">
      <c r="A85" s="21">
        <v>54</v>
      </c>
      <c r="B85" s="129" t="s">
        <v>282</v>
      </c>
      <c r="C85" s="21" t="s">
        <v>128</v>
      </c>
      <c r="D85" s="21" t="s">
        <v>290</v>
      </c>
      <c r="E85" s="21" t="s">
        <v>173</v>
      </c>
      <c r="F85" s="129"/>
      <c r="G85" s="21" t="s">
        <v>4482</v>
      </c>
      <c r="H85" s="27" t="s">
        <v>4330</v>
      </c>
      <c r="I85" s="2" t="s">
        <v>4331</v>
      </c>
      <c r="J85" s="1">
        <v>1</v>
      </c>
      <c r="K85" s="1"/>
      <c r="L85" s="1"/>
      <c r="M85" s="21">
        <v>1</v>
      </c>
      <c r="N85" s="21"/>
      <c r="O85" s="21" t="s">
        <v>105</v>
      </c>
      <c r="P85" s="37">
        <v>44452</v>
      </c>
      <c r="Q85" s="34" t="str">
        <f t="shared" ca="1" si="4"/>
        <v>0 Tahun 10 Bulan23 Hari</v>
      </c>
      <c r="R85" s="21" t="s">
        <v>52</v>
      </c>
      <c r="S85" s="21"/>
      <c r="T85" s="21" t="s">
        <v>73</v>
      </c>
      <c r="U85" s="21" t="s">
        <v>68</v>
      </c>
      <c r="V85" s="21" t="s">
        <v>163</v>
      </c>
      <c r="W85" s="21" t="s">
        <v>56</v>
      </c>
      <c r="X85" s="31" t="s">
        <v>4332</v>
      </c>
      <c r="Y85" s="61">
        <v>27950</v>
      </c>
      <c r="Z85" s="34" t="str">
        <f t="shared" ca="1" si="5"/>
        <v>46 Tahun 0 Bulan</v>
      </c>
      <c r="AA85" s="21"/>
      <c r="AB85" s="21"/>
      <c r="AC85" s="21" t="s">
        <v>4333</v>
      </c>
      <c r="AD85" s="21" t="s">
        <v>4334</v>
      </c>
      <c r="AE85" s="21"/>
      <c r="AF85" s="21" t="s">
        <v>57</v>
      </c>
      <c r="AG85" s="21" t="s">
        <v>74</v>
      </c>
      <c r="AH85" s="21"/>
      <c r="AI85" s="21"/>
      <c r="AJ85" s="21"/>
      <c r="AK85" s="192"/>
      <c r="AL85" s="21"/>
    </row>
    <row r="86" spans="1:38" s="39" customFormat="1" ht="14">
      <c r="A86" s="21">
        <v>55</v>
      </c>
      <c r="B86" s="129" t="s">
        <v>282</v>
      </c>
      <c r="C86" s="21" t="s">
        <v>128</v>
      </c>
      <c r="D86" s="21" t="s">
        <v>290</v>
      </c>
      <c r="E86" s="21" t="s">
        <v>173</v>
      </c>
      <c r="F86" s="21"/>
      <c r="G86" s="21" t="s">
        <v>1245</v>
      </c>
      <c r="H86" s="21" t="s">
        <v>1246</v>
      </c>
      <c r="I86" s="2" t="s">
        <v>1247</v>
      </c>
      <c r="J86" s="1">
        <v>1</v>
      </c>
      <c r="K86" s="1"/>
      <c r="L86" s="1">
        <v>1</v>
      </c>
      <c r="M86" s="21"/>
      <c r="N86" s="21"/>
      <c r="O86" s="21" t="s">
        <v>103</v>
      </c>
      <c r="P86" s="37">
        <v>44507</v>
      </c>
      <c r="Q86" s="34" t="str">
        <f t="shared" ca="1" si="4"/>
        <v>0 Tahun 8 Bulan29 Hari</v>
      </c>
      <c r="R86" s="21" t="s">
        <v>78</v>
      </c>
      <c r="S86" s="21"/>
      <c r="T86" s="21" t="s">
        <v>73</v>
      </c>
      <c r="U86" s="21" t="s">
        <v>68</v>
      </c>
      <c r="V86" s="21" t="s">
        <v>229</v>
      </c>
      <c r="W86" s="21" t="s">
        <v>56</v>
      </c>
      <c r="X86" s="31" t="s">
        <v>2575</v>
      </c>
      <c r="Y86" s="244">
        <v>31777</v>
      </c>
      <c r="Z86" s="34" t="s">
        <v>4320</v>
      </c>
      <c r="AA86" s="21"/>
      <c r="AB86" s="21"/>
      <c r="AC86" s="21" t="s">
        <v>4333</v>
      </c>
      <c r="AD86" s="21" t="s">
        <v>2976</v>
      </c>
      <c r="AE86" s="21"/>
      <c r="AF86" s="21"/>
      <c r="AG86" s="21"/>
      <c r="AH86" s="21" t="s">
        <v>68</v>
      </c>
      <c r="AI86" s="21">
        <v>19082554619</v>
      </c>
      <c r="AJ86" s="21"/>
      <c r="AK86" s="192"/>
      <c r="AL86" s="21">
        <v>865530818</v>
      </c>
    </row>
    <row r="87" spans="1:38" s="39" customFormat="1" ht="14">
      <c r="A87" s="21">
        <v>56</v>
      </c>
      <c r="B87" s="129" t="s">
        <v>282</v>
      </c>
      <c r="C87" s="21" t="s">
        <v>128</v>
      </c>
      <c r="D87" s="21" t="s">
        <v>290</v>
      </c>
      <c r="E87" s="21" t="s">
        <v>173</v>
      </c>
      <c r="F87" s="21"/>
      <c r="G87" s="21" t="s">
        <v>1248</v>
      </c>
      <c r="H87" s="21" t="s">
        <v>1249</v>
      </c>
      <c r="I87" s="2" t="s">
        <v>1250</v>
      </c>
      <c r="J87" s="1">
        <v>1</v>
      </c>
      <c r="K87" s="1"/>
      <c r="L87" s="1">
        <v>1</v>
      </c>
      <c r="M87" s="21"/>
      <c r="N87" s="21"/>
      <c r="O87" s="21" t="s">
        <v>103</v>
      </c>
      <c r="P87" s="37">
        <v>44507</v>
      </c>
      <c r="Q87" s="34" t="str">
        <f t="shared" ca="1" si="4"/>
        <v>0 Tahun 8 Bulan29 Hari</v>
      </c>
      <c r="R87" s="21" t="s">
        <v>78</v>
      </c>
      <c r="S87" s="21"/>
      <c r="T87" s="21" t="s">
        <v>73</v>
      </c>
      <c r="U87" s="21" t="s">
        <v>68</v>
      </c>
      <c r="V87" s="21" t="s">
        <v>68</v>
      </c>
      <c r="W87" s="21" t="s">
        <v>76</v>
      </c>
      <c r="X87" s="31" t="s">
        <v>57</v>
      </c>
      <c r="Y87" s="244">
        <v>35612</v>
      </c>
      <c r="Z87" s="34" t="s">
        <v>4691</v>
      </c>
      <c r="AA87" s="21"/>
      <c r="AB87" s="21"/>
      <c r="AC87" s="21" t="s">
        <v>4333</v>
      </c>
      <c r="AD87" s="21" t="s">
        <v>2977</v>
      </c>
      <c r="AE87" s="21"/>
      <c r="AF87" s="21" t="s">
        <v>57</v>
      </c>
      <c r="AG87" s="21"/>
      <c r="AH87" s="21"/>
      <c r="AI87" s="21">
        <v>19082554627</v>
      </c>
      <c r="AJ87" s="21"/>
      <c r="AK87" s="192">
        <v>943653717956000</v>
      </c>
      <c r="AL87" s="21">
        <v>865365286</v>
      </c>
    </row>
    <row r="88" spans="1:38" s="39" customFormat="1" ht="14">
      <c r="A88" s="21">
        <v>57</v>
      </c>
      <c r="B88" s="129" t="s">
        <v>282</v>
      </c>
      <c r="C88" s="21" t="s">
        <v>128</v>
      </c>
      <c r="D88" s="21" t="s">
        <v>290</v>
      </c>
      <c r="E88" s="21" t="s">
        <v>173</v>
      </c>
      <c r="F88" s="129"/>
      <c r="G88" s="21" t="s">
        <v>5186</v>
      </c>
      <c r="H88" s="247" t="s">
        <v>5104</v>
      </c>
      <c r="I88" s="2" t="s">
        <v>5105</v>
      </c>
      <c r="J88" s="69">
        <v>1</v>
      </c>
      <c r="K88" s="69"/>
      <c r="L88" s="1">
        <v>1</v>
      </c>
      <c r="M88" s="1"/>
      <c r="N88" s="1"/>
      <c r="O88" s="1" t="s">
        <v>103</v>
      </c>
      <c r="P88" s="37">
        <v>44536</v>
      </c>
      <c r="Q88" s="34" t="str">
        <f t="shared" ca="1" si="4"/>
        <v>0 Tahun 7 Bulan30 Hari</v>
      </c>
      <c r="R88" s="21" t="s">
        <v>81</v>
      </c>
      <c r="S88" s="21"/>
      <c r="T88" s="21" t="s">
        <v>49</v>
      </c>
      <c r="U88" s="21" t="s">
        <v>126</v>
      </c>
      <c r="V88" s="21" t="s">
        <v>166</v>
      </c>
      <c r="W88" s="21" t="s">
        <v>56</v>
      </c>
      <c r="X88" s="31" t="s">
        <v>5106</v>
      </c>
      <c r="Y88" s="61">
        <v>31777</v>
      </c>
      <c r="Z88" s="34"/>
      <c r="AA88" s="27"/>
      <c r="AB88" s="21"/>
      <c r="AC88" s="21" t="s">
        <v>4333</v>
      </c>
      <c r="AD88" s="21" t="s">
        <v>5107</v>
      </c>
      <c r="AE88" s="21"/>
      <c r="AF88" s="21"/>
      <c r="AG88" s="21"/>
      <c r="AH88" s="21" t="s">
        <v>126</v>
      </c>
      <c r="AI88" s="21"/>
      <c r="AJ88" s="21"/>
      <c r="AK88" s="192"/>
      <c r="AL88" s="21"/>
    </row>
    <row r="89" spans="1:38" s="39" customFormat="1" ht="14">
      <c r="A89" s="21">
        <v>58</v>
      </c>
      <c r="B89" s="129" t="s">
        <v>282</v>
      </c>
      <c r="C89" s="21" t="s">
        <v>128</v>
      </c>
      <c r="D89" s="21" t="s">
        <v>290</v>
      </c>
      <c r="E89" s="21" t="s">
        <v>173</v>
      </c>
      <c r="F89" s="211"/>
      <c r="G89" s="204" t="s">
        <v>5187</v>
      </c>
      <c r="H89" s="204" t="s">
        <v>5108</v>
      </c>
      <c r="I89" s="67" t="s">
        <v>5109</v>
      </c>
      <c r="J89" s="69">
        <v>1</v>
      </c>
      <c r="K89" s="69"/>
      <c r="L89" s="1">
        <v>1</v>
      </c>
      <c r="M89" s="1"/>
      <c r="N89" s="1"/>
      <c r="O89" s="1" t="s">
        <v>103</v>
      </c>
      <c r="P89" s="37">
        <v>44536</v>
      </c>
      <c r="Q89" s="34" t="str">
        <f t="shared" ca="1" si="4"/>
        <v>0 Tahun 7 Bulan30 Hari</v>
      </c>
      <c r="R89" s="21" t="s">
        <v>81</v>
      </c>
      <c r="S89" s="216"/>
      <c r="T89" s="23" t="s">
        <v>49</v>
      </c>
      <c r="U89" s="207" t="s">
        <v>126</v>
      </c>
      <c r="V89" s="179" t="s">
        <v>166</v>
      </c>
      <c r="W89" s="21" t="s">
        <v>56</v>
      </c>
      <c r="X89" s="54" t="s">
        <v>5110</v>
      </c>
      <c r="Y89" s="218">
        <v>34151</v>
      </c>
      <c r="Z89" s="223"/>
      <c r="AA89" s="27"/>
      <c r="AB89" s="179"/>
      <c r="AC89" s="21" t="s">
        <v>4333</v>
      </c>
      <c r="AD89" s="221" t="s">
        <v>5111</v>
      </c>
      <c r="AE89" s="21"/>
      <c r="AF89" s="49"/>
      <c r="AG89" s="221"/>
      <c r="AH89" s="249" t="s">
        <v>126</v>
      </c>
      <c r="AI89" s="184"/>
      <c r="AJ89" s="50"/>
      <c r="AK89" s="199"/>
      <c r="AL89" s="21"/>
    </row>
    <row r="90" spans="1:38" s="39" customFormat="1" ht="14">
      <c r="A90" s="21">
        <v>59</v>
      </c>
      <c r="B90" s="129" t="s">
        <v>282</v>
      </c>
      <c r="C90" s="21" t="s">
        <v>128</v>
      </c>
      <c r="D90" s="21" t="s">
        <v>290</v>
      </c>
      <c r="E90" s="21" t="s">
        <v>173</v>
      </c>
      <c r="F90" s="205"/>
      <c r="G90" s="204" t="s">
        <v>5188</v>
      </c>
      <c r="H90" s="204" t="s">
        <v>5112</v>
      </c>
      <c r="I90" s="703" t="s">
        <v>5113</v>
      </c>
      <c r="J90" s="69">
        <v>1</v>
      </c>
      <c r="K90" s="69"/>
      <c r="L90" s="1">
        <v>1</v>
      </c>
      <c r="M90" s="1"/>
      <c r="N90" s="1"/>
      <c r="O90" s="1" t="s">
        <v>103</v>
      </c>
      <c r="P90" s="37">
        <v>44536</v>
      </c>
      <c r="Q90" s="34" t="str">
        <f t="shared" ca="1" si="4"/>
        <v>0 Tahun 7 Bulan30 Hari</v>
      </c>
      <c r="R90" s="21" t="s">
        <v>81</v>
      </c>
      <c r="S90" s="23"/>
      <c r="T90" s="23" t="s">
        <v>49</v>
      </c>
      <c r="U90" s="207" t="s">
        <v>126</v>
      </c>
      <c r="V90" s="179" t="s">
        <v>166</v>
      </c>
      <c r="W90" s="205" t="s">
        <v>88</v>
      </c>
      <c r="X90" s="208" t="s">
        <v>294</v>
      </c>
      <c r="Y90" s="63">
        <v>37565</v>
      </c>
      <c r="Z90" s="22"/>
      <c r="AA90" s="27"/>
      <c r="AB90" s="179"/>
      <c r="AC90" s="21" t="s">
        <v>4333</v>
      </c>
      <c r="AD90" s="49" t="s">
        <v>5114</v>
      </c>
      <c r="AE90" s="210"/>
      <c r="AF90" s="49"/>
      <c r="AG90" s="209"/>
      <c r="AH90" s="221" t="s">
        <v>126</v>
      </c>
      <c r="AI90" s="250"/>
      <c r="AJ90" s="251"/>
      <c r="AK90" s="297"/>
      <c r="AL90" s="21"/>
    </row>
    <row r="91" spans="1:38" s="39" customFormat="1" ht="14">
      <c r="A91" s="21">
        <v>60</v>
      </c>
      <c r="B91" s="129" t="s">
        <v>282</v>
      </c>
      <c r="C91" s="21" t="s">
        <v>128</v>
      </c>
      <c r="D91" s="21" t="s">
        <v>290</v>
      </c>
      <c r="E91" s="21" t="s">
        <v>173</v>
      </c>
      <c r="F91" s="28"/>
      <c r="G91" s="26" t="s">
        <v>5189</v>
      </c>
      <c r="H91" s="26" t="s">
        <v>5115</v>
      </c>
      <c r="I91" s="67" t="s">
        <v>5116</v>
      </c>
      <c r="J91" s="69">
        <v>1</v>
      </c>
      <c r="K91" s="69"/>
      <c r="L91" s="1">
        <v>1</v>
      </c>
      <c r="M91" s="1"/>
      <c r="N91" s="1"/>
      <c r="O91" s="1" t="s">
        <v>103</v>
      </c>
      <c r="P91" s="37">
        <v>44536</v>
      </c>
      <c r="Q91" s="34" t="str">
        <f t="shared" ca="1" si="4"/>
        <v>0 Tahun 7 Bulan30 Hari</v>
      </c>
      <c r="R91" s="215" t="s">
        <v>78</v>
      </c>
      <c r="S91" s="23"/>
      <c r="T91" s="23" t="s">
        <v>49</v>
      </c>
      <c r="U91" s="23" t="s">
        <v>66</v>
      </c>
      <c r="V91" s="21" t="s">
        <v>67</v>
      </c>
      <c r="W91" s="28" t="s">
        <v>88</v>
      </c>
      <c r="X91" s="54" t="s">
        <v>191</v>
      </c>
      <c r="Y91" s="63">
        <v>37672</v>
      </c>
      <c r="Z91" s="22"/>
      <c r="AA91" s="27"/>
      <c r="AB91" s="179"/>
      <c r="AC91" s="21" t="s">
        <v>4333</v>
      </c>
      <c r="AD91" s="221" t="s">
        <v>5117</v>
      </c>
      <c r="AE91" s="179"/>
      <c r="AF91" s="49"/>
      <c r="AG91" s="49"/>
      <c r="AH91" s="209" t="s">
        <v>66</v>
      </c>
      <c r="AI91" s="250"/>
      <c r="AJ91" s="250"/>
      <c r="AK91" s="198"/>
      <c r="AL91" s="85"/>
    </row>
    <row r="92" spans="1:38" s="39" customFormat="1" ht="14.5">
      <c r="A92" s="21">
        <v>61</v>
      </c>
      <c r="B92" s="129" t="s">
        <v>282</v>
      </c>
      <c r="C92" s="21" t="s">
        <v>128</v>
      </c>
      <c r="D92" s="21" t="s">
        <v>290</v>
      </c>
      <c r="E92" s="21" t="s">
        <v>173</v>
      </c>
      <c r="F92" s="19"/>
      <c r="G92" s="252" t="s">
        <v>5190</v>
      </c>
      <c r="H92" s="239" t="s">
        <v>5118</v>
      </c>
      <c r="I92" s="565" t="s">
        <v>5119</v>
      </c>
      <c r="J92" s="69">
        <v>1</v>
      </c>
      <c r="K92" s="69"/>
      <c r="L92" s="1">
        <v>1</v>
      </c>
      <c r="M92" s="1"/>
      <c r="N92" s="1"/>
      <c r="O92" s="1" t="s">
        <v>103</v>
      </c>
      <c r="P92" s="37">
        <v>44536</v>
      </c>
      <c r="Q92" s="34" t="str">
        <f t="shared" ca="1" si="4"/>
        <v>0 Tahun 7 Bulan30 Hari</v>
      </c>
      <c r="R92" s="203" t="s">
        <v>54</v>
      </c>
      <c r="S92" s="56" t="s">
        <v>62</v>
      </c>
      <c r="T92" s="203" t="s">
        <v>73</v>
      </c>
      <c r="U92" s="203" t="s">
        <v>68</v>
      </c>
      <c r="V92" s="56" t="s">
        <v>84</v>
      </c>
      <c r="W92" s="56" t="s">
        <v>76</v>
      </c>
      <c r="X92" s="240" t="s">
        <v>5120</v>
      </c>
      <c r="Y92" s="241">
        <v>32735</v>
      </c>
      <c r="Z92" s="58"/>
      <c r="AA92" s="56"/>
      <c r="AB92" s="56"/>
      <c r="AC92" s="21" t="s">
        <v>4333</v>
      </c>
      <c r="AD92" s="56" t="s">
        <v>5121</v>
      </c>
      <c r="AE92" s="56"/>
      <c r="AF92" s="56"/>
      <c r="AG92" s="56"/>
      <c r="AH92" s="56" t="s">
        <v>68</v>
      </c>
      <c r="AI92" s="56"/>
      <c r="AJ92" s="56"/>
      <c r="AK92" s="290"/>
      <c r="AL92" s="19"/>
    </row>
    <row r="93" spans="1:38" s="39" customFormat="1" ht="14.5">
      <c r="A93" s="21">
        <v>62</v>
      </c>
      <c r="B93" s="129" t="s">
        <v>282</v>
      </c>
      <c r="C93" s="21" t="s">
        <v>128</v>
      </c>
      <c r="D93" s="21" t="s">
        <v>290</v>
      </c>
      <c r="E93" s="21" t="s">
        <v>173</v>
      </c>
      <c r="F93" s="19"/>
      <c r="G93" s="252" t="s">
        <v>5191</v>
      </c>
      <c r="H93" s="239" t="s">
        <v>5122</v>
      </c>
      <c r="I93" s="565" t="s">
        <v>5123</v>
      </c>
      <c r="J93" s="69">
        <v>1</v>
      </c>
      <c r="K93" s="69"/>
      <c r="L93" s="1">
        <v>1</v>
      </c>
      <c r="M93" s="1"/>
      <c r="N93" s="1"/>
      <c r="O93" s="1" t="s">
        <v>103</v>
      </c>
      <c r="P93" s="37">
        <v>44536</v>
      </c>
      <c r="Q93" s="34" t="str">
        <f t="shared" ca="1" si="4"/>
        <v>0 Tahun 7 Bulan30 Hari</v>
      </c>
      <c r="R93" s="21" t="s">
        <v>78</v>
      </c>
      <c r="S93" s="19"/>
      <c r="T93" s="21" t="s">
        <v>73</v>
      </c>
      <c r="U93" s="21" t="s">
        <v>68</v>
      </c>
      <c r="V93" s="19" t="s">
        <v>84</v>
      </c>
      <c r="W93" s="19" t="s">
        <v>56</v>
      </c>
      <c r="X93" s="145" t="s">
        <v>2579</v>
      </c>
      <c r="Y93" s="62">
        <v>32331</v>
      </c>
      <c r="Z93" s="34"/>
      <c r="AA93" s="19"/>
      <c r="AB93" s="19"/>
      <c r="AC93" s="21" t="s">
        <v>4333</v>
      </c>
      <c r="AD93" s="19" t="s">
        <v>5124</v>
      </c>
      <c r="AE93" s="19"/>
      <c r="AF93" s="19"/>
      <c r="AG93" s="19"/>
      <c r="AH93" s="19" t="s">
        <v>68</v>
      </c>
      <c r="AI93" s="19"/>
      <c r="AJ93" s="19"/>
      <c r="AK93" s="254"/>
      <c r="AL93" s="19"/>
    </row>
    <row r="94" spans="1:38" s="39" customFormat="1" ht="14.5">
      <c r="A94" s="21">
        <v>63</v>
      </c>
      <c r="B94" s="129" t="s">
        <v>282</v>
      </c>
      <c r="C94" s="21" t="s">
        <v>128</v>
      </c>
      <c r="D94" s="21" t="s">
        <v>290</v>
      </c>
      <c r="E94" s="21" t="s">
        <v>173</v>
      </c>
      <c r="F94" s="19"/>
      <c r="G94" s="252"/>
      <c r="H94" s="55" t="s">
        <v>6503</v>
      </c>
      <c r="I94" s="2" t="s">
        <v>6504</v>
      </c>
      <c r="J94" s="1">
        <v>1</v>
      </c>
      <c r="K94" s="1"/>
      <c r="L94" s="1">
        <v>1</v>
      </c>
      <c r="M94" s="1"/>
      <c r="N94" s="72"/>
      <c r="O94" s="1" t="s">
        <v>103</v>
      </c>
      <c r="P94" s="181">
        <v>44606</v>
      </c>
      <c r="Q94" s="34"/>
      <c r="R94" s="27" t="s">
        <v>78</v>
      </c>
      <c r="S94" s="21"/>
      <c r="T94" s="21" t="s">
        <v>73</v>
      </c>
      <c r="U94" s="50" t="s">
        <v>68</v>
      </c>
      <c r="V94" s="50" t="s">
        <v>180</v>
      </c>
      <c r="W94" s="21" t="s">
        <v>56</v>
      </c>
      <c r="X94" s="263" t="s">
        <v>6505</v>
      </c>
      <c r="Y94" s="61">
        <v>36845</v>
      </c>
      <c r="Z94" s="248"/>
      <c r="AA94" s="27"/>
      <c r="AB94" s="21"/>
      <c r="AC94" s="21" t="s">
        <v>5282</v>
      </c>
      <c r="AD94" s="21" t="s">
        <v>6506</v>
      </c>
      <c r="AE94" s="21"/>
      <c r="AF94" s="21"/>
      <c r="AG94" s="21"/>
      <c r="AH94" s="21" t="s">
        <v>68</v>
      </c>
      <c r="AI94" s="27"/>
      <c r="AJ94" s="21"/>
      <c r="AK94" s="25"/>
      <c r="AL94" s="21"/>
    </row>
    <row r="95" spans="1:38" s="39" customFormat="1" ht="14.5">
      <c r="A95" s="21">
        <v>64</v>
      </c>
      <c r="B95" s="129" t="s">
        <v>282</v>
      </c>
      <c r="C95" s="21" t="s">
        <v>128</v>
      </c>
      <c r="D95" s="21" t="s">
        <v>290</v>
      </c>
      <c r="E95" s="21" t="s">
        <v>173</v>
      </c>
      <c r="F95" s="19"/>
      <c r="G95" s="252"/>
      <c r="H95" s="55" t="s">
        <v>6507</v>
      </c>
      <c r="I95" s="2" t="s">
        <v>6508</v>
      </c>
      <c r="J95" s="1">
        <v>1</v>
      </c>
      <c r="K95" s="1"/>
      <c r="L95" s="1">
        <v>1</v>
      </c>
      <c r="M95" s="1"/>
      <c r="N95" s="72"/>
      <c r="O95" s="1" t="s">
        <v>103</v>
      </c>
      <c r="P95" s="181">
        <v>44606</v>
      </c>
      <c r="Q95" s="34"/>
      <c r="R95" s="27" t="s">
        <v>81</v>
      </c>
      <c r="S95" s="21"/>
      <c r="T95" s="21" t="s">
        <v>73</v>
      </c>
      <c r="U95" s="50" t="s">
        <v>68</v>
      </c>
      <c r="V95" s="50" t="s">
        <v>229</v>
      </c>
      <c r="W95" s="21" t="s">
        <v>76</v>
      </c>
      <c r="X95" s="263" t="s">
        <v>6509</v>
      </c>
      <c r="Y95" s="61">
        <v>36349</v>
      </c>
      <c r="Z95" s="248"/>
      <c r="AA95" s="27"/>
      <c r="AB95" s="21"/>
      <c r="AC95" s="21" t="s">
        <v>5282</v>
      </c>
      <c r="AD95" s="21" t="s">
        <v>6510</v>
      </c>
      <c r="AE95" s="21"/>
      <c r="AF95" s="21"/>
      <c r="AG95" s="21"/>
      <c r="AH95" s="21" t="s">
        <v>68</v>
      </c>
      <c r="AI95" s="27"/>
      <c r="AJ95" s="21"/>
      <c r="AK95" s="25"/>
      <c r="AL95" s="21"/>
    </row>
    <row r="96" spans="1:38" s="39" customFormat="1" ht="14.5">
      <c r="A96" s="21">
        <v>65</v>
      </c>
      <c r="B96" s="129" t="s">
        <v>282</v>
      </c>
      <c r="C96" s="21" t="s">
        <v>128</v>
      </c>
      <c r="D96" s="21" t="s">
        <v>288</v>
      </c>
      <c r="E96" s="21" t="s">
        <v>173</v>
      </c>
      <c r="F96" s="19"/>
      <c r="G96" s="252"/>
      <c r="H96" s="55" t="s">
        <v>6642</v>
      </c>
      <c r="I96" s="2" t="s">
        <v>6636</v>
      </c>
      <c r="J96" s="1">
        <v>1</v>
      </c>
      <c r="K96" s="1"/>
      <c r="L96" s="758">
        <v>1</v>
      </c>
      <c r="M96" s="21"/>
      <c r="N96" s="179"/>
      <c r="O96" s="37"/>
      <c r="P96" s="37">
        <v>44624</v>
      </c>
      <c r="Q96" s="34"/>
      <c r="R96" s="27" t="s">
        <v>78</v>
      </c>
      <c r="S96" s="21"/>
      <c r="T96" s="21" t="s">
        <v>49</v>
      </c>
      <c r="U96" s="31" t="s">
        <v>66</v>
      </c>
      <c r="V96" s="31" t="s">
        <v>67</v>
      </c>
      <c r="W96" s="21" t="s">
        <v>56</v>
      </c>
      <c r="X96" s="263" t="s">
        <v>6637</v>
      </c>
      <c r="Y96" s="61">
        <v>31202</v>
      </c>
      <c r="Z96" s="248"/>
      <c r="AA96" s="27"/>
      <c r="AB96" s="21"/>
      <c r="AC96" s="21" t="s">
        <v>4333</v>
      </c>
      <c r="AD96" s="21" t="s">
        <v>6638</v>
      </c>
      <c r="AE96" s="21"/>
      <c r="AF96" s="21" t="s">
        <v>57</v>
      </c>
      <c r="AG96" s="21" t="s">
        <v>74</v>
      </c>
      <c r="AH96" s="21"/>
      <c r="AI96" s="27"/>
      <c r="AJ96" s="21"/>
      <c r="AK96" s="25"/>
      <c r="AL96" s="21"/>
    </row>
    <row r="97" spans="1:38" s="39" customFormat="1" ht="15" thickBot="1">
      <c r="A97" s="21">
        <v>66</v>
      </c>
      <c r="B97" s="129" t="s">
        <v>282</v>
      </c>
      <c r="C97" s="21" t="s">
        <v>128</v>
      </c>
      <c r="D97" s="21" t="s">
        <v>283</v>
      </c>
      <c r="E97" s="21" t="s">
        <v>173</v>
      </c>
      <c r="F97" s="19"/>
      <c r="G97" s="252"/>
      <c r="H97" s="55" t="s">
        <v>6643</v>
      </c>
      <c r="I97" s="2" t="s">
        <v>6639</v>
      </c>
      <c r="J97" s="1">
        <v>1</v>
      </c>
      <c r="K97" s="1"/>
      <c r="L97" s="758">
        <v>1</v>
      </c>
      <c r="M97" s="21"/>
      <c r="N97" s="179"/>
      <c r="O97" s="37"/>
      <c r="P97" s="37">
        <v>44624</v>
      </c>
      <c r="Q97" s="34"/>
      <c r="R97" s="27" t="s">
        <v>52</v>
      </c>
      <c r="S97" s="21"/>
      <c r="T97" s="21" t="s">
        <v>73</v>
      </c>
      <c r="U97" s="31" t="s">
        <v>68</v>
      </c>
      <c r="V97" s="31" t="s">
        <v>84</v>
      </c>
      <c r="W97" s="21" t="s">
        <v>76</v>
      </c>
      <c r="X97" s="263" t="s">
        <v>6640</v>
      </c>
      <c r="Y97" s="61">
        <v>37040</v>
      </c>
      <c r="Z97" s="248"/>
      <c r="AA97" s="27"/>
      <c r="AB97" s="21"/>
      <c r="AC97" s="21" t="s">
        <v>4333</v>
      </c>
      <c r="AD97" s="21" t="s">
        <v>6641</v>
      </c>
      <c r="AE97" s="21"/>
      <c r="AF97" s="21"/>
      <c r="AG97" s="21"/>
      <c r="AH97" s="21" t="s">
        <v>68</v>
      </c>
      <c r="AI97" s="27"/>
      <c r="AJ97" s="21"/>
      <c r="AK97" s="25"/>
      <c r="AL97" s="21"/>
    </row>
    <row r="98" spans="1:38" ht="14.5" thickTop="1">
      <c r="A98" s="225"/>
      <c r="B98" s="14"/>
      <c r="C98" s="9"/>
      <c r="D98" s="9"/>
      <c r="E98" s="9"/>
      <c r="F98" s="9"/>
      <c r="G98" s="9"/>
      <c r="H98" s="9"/>
      <c r="I98" s="10"/>
      <c r="J98" s="226">
        <f>SUM(J34:J97)</f>
        <v>63</v>
      </c>
      <c r="K98" s="226">
        <f>SUM(K34:K97)</f>
        <v>1</v>
      </c>
      <c r="L98" s="226">
        <f>SUM(L34:L97)</f>
        <v>62</v>
      </c>
      <c r="M98" s="226">
        <f>SUM(M34:M97)</f>
        <v>2</v>
      </c>
      <c r="N98" s="226">
        <f>SUM(N34:N97)</f>
        <v>0</v>
      </c>
      <c r="O98" s="11"/>
      <c r="P98" s="13"/>
      <c r="Q98" s="12"/>
      <c r="R98" s="13"/>
      <c r="S98" s="9"/>
      <c r="T98" s="9"/>
      <c r="U98" s="9"/>
      <c r="V98" s="9"/>
      <c r="W98" s="9"/>
      <c r="X98" s="10"/>
      <c r="Y98" s="227"/>
      <c r="Z98" s="14"/>
      <c r="AA98" s="14"/>
      <c r="AB98" s="14"/>
      <c r="AC98" s="9"/>
      <c r="AD98" s="9"/>
      <c r="AE98" s="9"/>
      <c r="AF98" s="9"/>
      <c r="AG98" s="9"/>
      <c r="AH98" s="9"/>
      <c r="AI98" s="14"/>
      <c r="AJ98" s="14"/>
      <c r="AK98" s="15"/>
      <c r="AL98" s="228"/>
    </row>
    <row r="99" spans="1:38" ht="14">
      <c r="A99" s="229"/>
      <c r="B99" s="230"/>
      <c r="C99" s="231"/>
      <c r="D99" s="231"/>
      <c r="E99" s="231"/>
      <c r="F99" s="231"/>
      <c r="G99" s="231"/>
      <c r="H99" s="231"/>
      <c r="I99" s="232"/>
      <c r="J99" s="813">
        <f>J98+K98</f>
        <v>64</v>
      </c>
      <c r="K99" s="813"/>
      <c r="L99" s="814">
        <f>L98+M98+N98</f>
        <v>64</v>
      </c>
      <c r="M99" s="815"/>
      <c r="N99" s="816"/>
      <c r="O99" s="233"/>
      <c r="P99" s="234"/>
      <c r="Q99" s="233"/>
      <c r="R99" s="231"/>
      <c r="S99" s="231"/>
      <c r="T99" s="232"/>
      <c r="U99" s="231"/>
      <c r="V99" s="231"/>
      <c r="W99" s="232"/>
      <c r="X99" s="235"/>
      <c r="Y99" s="230"/>
      <c r="Z99" s="230"/>
      <c r="AA99" s="230"/>
      <c r="AB99" s="231"/>
      <c r="AC99" s="231"/>
      <c r="AD99" s="231"/>
      <c r="AE99" s="231"/>
      <c r="AF99" s="231"/>
      <c r="AG99" s="231"/>
      <c r="AH99" s="230"/>
      <c r="AI99" s="230"/>
      <c r="AJ99" s="236"/>
      <c r="AK99" s="237"/>
      <c r="AL99" s="237"/>
    </row>
    <row r="100" spans="1:38" s="39" customFormat="1" ht="14.5">
      <c r="A100" s="36"/>
      <c r="B100" s="129"/>
      <c r="C100" s="21"/>
      <c r="D100" s="21"/>
      <c r="E100" s="21"/>
      <c r="F100" s="19"/>
      <c r="G100" s="253"/>
      <c r="H100" s="239"/>
      <c r="I100" s="32"/>
      <c r="J100" s="203"/>
      <c r="K100" s="203"/>
      <c r="L100" s="203"/>
      <c r="M100" s="203"/>
      <c r="N100" s="203"/>
      <c r="O100" s="19"/>
      <c r="P100" s="37"/>
      <c r="Q100" s="34"/>
      <c r="R100" s="21"/>
      <c r="S100" s="19"/>
      <c r="T100" s="21"/>
      <c r="U100" s="21"/>
      <c r="V100" s="19"/>
      <c r="W100" s="19"/>
      <c r="X100" s="145"/>
      <c r="Y100" s="62"/>
      <c r="Z100" s="34"/>
      <c r="AA100" s="19"/>
      <c r="AB100" s="19"/>
      <c r="AC100" s="21"/>
      <c r="AD100" s="19"/>
      <c r="AE100" s="19"/>
      <c r="AF100" s="19"/>
      <c r="AG100" s="19"/>
      <c r="AH100" s="19"/>
      <c r="AI100" s="19"/>
      <c r="AJ100" s="19"/>
      <c r="AK100" s="254"/>
      <c r="AL100" s="19"/>
    </row>
    <row r="101" spans="1:38" s="39" customFormat="1" ht="14.5">
      <c r="A101" s="36"/>
      <c r="B101" s="129"/>
      <c r="C101" s="21"/>
      <c r="D101" s="21"/>
      <c r="E101" s="21"/>
      <c r="F101" s="19"/>
      <c r="G101" s="253"/>
      <c r="H101" s="239"/>
      <c r="I101" s="32"/>
      <c r="J101" s="203"/>
      <c r="K101" s="203"/>
      <c r="L101" s="203"/>
      <c r="M101" s="203"/>
      <c r="N101" s="203"/>
      <c r="O101" s="19"/>
      <c r="P101" s="37"/>
      <c r="Q101" s="34"/>
      <c r="R101" s="21"/>
      <c r="S101" s="19"/>
      <c r="T101" s="21"/>
      <c r="U101" s="21"/>
      <c r="V101" s="19"/>
      <c r="W101" s="19"/>
      <c r="X101" s="145"/>
      <c r="Y101" s="62"/>
      <c r="Z101" s="34"/>
      <c r="AA101" s="19"/>
      <c r="AB101" s="19"/>
      <c r="AC101" s="21"/>
      <c r="AD101" s="19"/>
      <c r="AE101" s="19"/>
      <c r="AF101" s="19"/>
      <c r="AG101" s="19"/>
      <c r="AH101" s="19"/>
      <c r="AI101" s="19"/>
      <c r="AJ101" s="19"/>
      <c r="AK101" s="254"/>
      <c r="AL101" s="19"/>
    </row>
    <row r="102" spans="1:38" s="39" customFormat="1" ht="15" thickBot="1">
      <c r="A102" s="36"/>
      <c r="B102" s="129"/>
      <c r="C102" s="21"/>
      <c r="D102" s="21"/>
      <c r="E102" s="21"/>
      <c r="F102" s="19"/>
      <c r="G102" s="253"/>
      <c r="H102" s="239"/>
      <c r="I102" s="32"/>
      <c r="J102" s="203"/>
      <c r="K102" s="203"/>
      <c r="L102" s="203"/>
      <c r="M102" s="203"/>
      <c r="N102" s="203"/>
      <c r="O102" s="19"/>
      <c r="P102" s="37"/>
      <c r="Q102" s="34"/>
      <c r="R102" s="21"/>
      <c r="S102" s="19"/>
      <c r="T102" s="21"/>
      <c r="U102" s="21"/>
      <c r="V102" s="19"/>
      <c r="W102" s="19"/>
      <c r="X102" s="145"/>
      <c r="Y102" s="62"/>
      <c r="Z102" s="34"/>
      <c r="AA102" s="19"/>
      <c r="AB102" s="19"/>
      <c r="AC102" s="21"/>
      <c r="AD102" s="19"/>
      <c r="AE102" s="19"/>
      <c r="AF102" s="19"/>
      <c r="AG102" s="19"/>
      <c r="AH102" s="19"/>
      <c r="AI102" s="19"/>
      <c r="AJ102" s="19"/>
      <c r="AK102" s="254"/>
      <c r="AL102" s="19"/>
    </row>
    <row r="103" spans="1:38" s="88" customFormat="1" ht="14.5" thickTop="1">
      <c r="A103" s="835" t="s">
        <v>3421</v>
      </c>
      <c r="B103" s="837" t="s">
        <v>0</v>
      </c>
      <c r="C103" s="819" t="s">
        <v>1</v>
      </c>
      <c r="D103" s="820"/>
      <c r="E103" s="817" t="s">
        <v>2</v>
      </c>
      <c r="F103" s="817" t="s">
        <v>3</v>
      </c>
      <c r="G103" s="817" t="s">
        <v>4</v>
      </c>
      <c r="H103" s="828" t="s">
        <v>5</v>
      </c>
      <c r="I103" s="817" t="s">
        <v>6</v>
      </c>
      <c r="J103" s="826" t="s">
        <v>7</v>
      </c>
      <c r="K103" s="827"/>
      <c r="L103" s="830" t="s">
        <v>8</v>
      </c>
      <c r="M103" s="831"/>
      <c r="N103" s="832"/>
      <c r="O103" s="824" t="s">
        <v>9</v>
      </c>
      <c r="P103" s="833" t="s">
        <v>10</v>
      </c>
      <c r="Q103" s="834"/>
      <c r="R103" s="824" t="s">
        <v>137</v>
      </c>
      <c r="S103" s="817" t="s">
        <v>11</v>
      </c>
      <c r="T103" s="817" t="s">
        <v>12</v>
      </c>
      <c r="U103" s="826" t="s">
        <v>13</v>
      </c>
      <c r="V103" s="827"/>
      <c r="W103" s="824" t="s">
        <v>14</v>
      </c>
      <c r="X103" s="819" t="s">
        <v>15</v>
      </c>
      <c r="Y103" s="820"/>
      <c r="Z103" s="817" t="s">
        <v>16</v>
      </c>
      <c r="AA103" s="819" t="s">
        <v>17</v>
      </c>
      <c r="AB103" s="820"/>
      <c r="AC103" s="819" t="s">
        <v>18</v>
      </c>
      <c r="AD103" s="820"/>
      <c r="AE103" s="819" t="s">
        <v>19</v>
      </c>
      <c r="AF103" s="821"/>
      <c r="AG103" s="821"/>
      <c r="AH103" s="820"/>
      <c r="AI103" s="822" t="s">
        <v>20</v>
      </c>
      <c r="AJ103" s="822" t="s">
        <v>21</v>
      </c>
      <c r="AK103" s="806" t="s">
        <v>22</v>
      </c>
      <c r="AL103" s="808" t="s">
        <v>23</v>
      </c>
    </row>
    <row r="104" spans="1:38" s="88" customFormat="1" ht="14.5" thickBot="1">
      <c r="A104" s="836"/>
      <c r="B104" s="838"/>
      <c r="C104" s="122" t="s">
        <v>24</v>
      </c>
      <c r="D104" s="122" t="s">
        <v>25</v>
      </c>
      <c r="E104" s="818"/>
      <c r="F104" s="818"/>
      <c r="G104" s="818"/>
      <c r="H104" s="829"/>
      <c r="I104" s="818"/>
      <c r="J104" s="123" t="s">
        <v>26</v>
      </c>
      <c r="K104" s="124" t="s">
        <v>27</v>
      </c>
      <c r="L104" s="122" t="s">
        <v>28</v>
      </c>
      <c r="M104" s="122" t="s">
        <v>29</v>
      </c>
      <c r="N104" s="122" t="s">
        <v>30</v>
      </c>
      <c r="O104" s="825"/>
      <c r="P104" s="125" t="s">
        <v>31</v>
      </c>
      <c r="Q104" s="125" t="s">
        <v>32</v>
      </c>
      <c r="R104" s="825"/>
      <c r="S104" s="818"/>
      <c r="T104" s="818"/>
      <c r="U104" s="126" t="s">
        <v>33</v>
      </c>
      <c r="V104" s="126" t="s">
        <v>34</v>
      </c>
      <c r="W104" s="825"/>
      <c r="X104" s="122" t="s">
        <v>35</v>
      </c>
      <c r="Y104" s="125" t="s">
        <v>36</v>
      </c>
      <c r="Z104" s="818"/>
      <c r="AA104" s="127" t="s">
        <v>37</v>
      </c>
      <c r="AB104" s="122" t="s">
        <v>38</v>
      </c>
      <c r="AC104" s="122" t="s">
        <v>39</v>
      </c>
      <c r="AD104" s="122" t="s">
        <v>40</v>
      </c>
      <c r="AE104" s="122" t="s">
        <v>41</v>
      </c>
      <c r="AF104" s="122" t="s">
        <v>42</v>
      </c>
      <c r="AG104" s="122" t="s">
        <v>43</v>
      </c>
      <c r="AH104" s="122" t="s">
        <v>44</v>
      </c>
      <c r="AI104" s="823"/>
      <c r="AJ104" s="823"/>
      <c r="AK104" s="807"/>
      <c r="AL104" s="809"/>
    </row>
    <row r="105" spans="1:38" s="39" customFormat="1" ht="14.5" thickTop="1">
      <c r="A105" s="36">
        <v>1</v>
      </c>
      <c r="B105" s="129" t="s">
        <v>282</v>
      </c>
      <c r="C105" s="21" t="s">
        <v>128</v>
      </c>
      <c r="D105" s="19" t="s">
        <v>290</v>
      </c>
      <c r="E105" s="21" t="s">
        <v>5271</v>
      </c>
      <c r="F105" s="21"/>
      <c r="G105" s="19"/>
      <c r="H105" s="55" t="s">
        <v>5214</v>
      </c>
      <c r="I105" s="2" t="s">
        <v>5242</v>
      </c>
      <c r="J105" s="21"/>
      <c r="K105" s="21">
        <v>1</v>
      </c>
      <c r="L105" s="1">
        <v>1</v>
      </c>
      <c r="M105" s="21"/>
      <c r="N105" s="21"/>
      <c r="O105" s="19" t="s">
        <v>103</v>
      </c>
      <c r="P105" s="37">
        <v>44564</v>
      </c>
      <c r="Q105" s="34"/>
      <c r="R105" s="21" t="s">
        <v>78</v>
      </c>
      <c r="S105" s="27" t="s">
        <v>52</v>
      </c>
      <c r="T105" s="21" t="s">
        <v>73</v>
      </c>
      <c r="U105" s="21" t="s">
        <v>68</v>
      </c>
      <c r="V105" s="21" t="s">
        <v>5280</v>
      </c>
      <c r="W105" s="21" t="s">
        <v>76</v>
      </c>
      <c r="X105" s="145" t="s">
        <v>5272</v>
      </c>
      <c r="Y105" s="271">
        <v>32710</v>
      </c>
      <c r="Z105" s="248"/>
      <c r="AA105" s="21"/>
      <c r="AB105" s="21"/>
      <c r="AC105" s="21" t="s">
        <v>5282</v>
      </c>
      <c r="AD105" s="21" t="s">
        <v>5281</v>
      </c>
      <c r="AE105" s="21"/>
      <c r="AF105" s="21"/>
      <c r="AG105" s="21"/>
      <c r="AH105" s="21" t="s">
        <v>68</v>
      </c>
      <c r="AI105" s="21"/>
      <c r="AJ105" s="21"/>
      <c r="AK105" s="192"/>
      <c r="AL105" s="21"/>
    </row>
    <row r="106" spans="1:38" s="39" customFormat="1" ht="14">
      <c r="A106" s="36">
        <v>2</v>
      </c>
      <c r="B106" s="129" t="s">
        <v>282</v>
      </c>
      <c r="C106" s="21" t="s">
        <v>128</v>
      </c>
      <c r="D106" s="19" t="s">
        <v>290</v>
      </c>
      <c r="E106" s="21" t="s">
        <v>5271</v>
      </c>
      <c r="F106" s="21"/>
      <c r="G106" s="19"/>
      <c r="H106" s="55" t="s">
        <v>5215</v>
      </c>
      <c r="I106" s="2" t="s">
        <v>5243</v>
      </c>
      <c r="J106" s="21"/>
      <c r="K106" s="21">
        <v>1</v>
      </c>
      <c r="L106" s="1">
        <v>1</v>
      </c>
      <c r="M106" s="21"/>
      <c r="N106" s="21"/>
      <c r="O106" s="19" t="s">
        <v>103</v>
      </c>
      <c r="P106" s="37">
        <v>44564</v>
      </c>
      <c r="Q106" s="34"/>
      <c r="R106" s="21" t="s">
        <v>78</v>
      </c>
      <c r="S106" s="27" t="s">
        <v>52</v>
      </c>
      <c r="T106" s="21" t="s">
        <v>73</v>
      </c>
      <c r="U106" s="21" t="s">
        <v>68</v>
      </c>
      <c r="V106" s="21" t="s">
        <v>185</v>
      </c>
      <c r="W106" s="21" t="s">
        <v>88</v>
      </c>
      <c r="X106" s="145" t="s">
        <v>185</v>
      </c>
      <c r="Y106" s="271">
        <v>29058</v>
      </c>
      <c r="Z106" s="248"/>
      <c r="AA106" s="27"/>
      <c r="AB106" s="21"/>
      <c r="AC106" s="21" t="s">
        <v>5282</v>
      </c>
      <c r="AD106" s="21" t="s">
        <v>5283</v>
      </c>
      <c r="AE106" s="21"/>
      <c r="AF106" s="21"/>
      <c r="AG106" s="21" t="s">
        <v>2447</v>
      </c>
      <c r="AH106" s="21"/>
      <c r="AI106" s="21"/>
      <c r="AJ106" s="21"/>
      <c r="AK106" s="192"/>
      <c r="AL106" s="21"/>
    </row>
    <row r="107" spans="1:38" s="39" customFormat="1" ht="14">
      <c r="A107" s="36">
        <v>3</v>
      </c>
      <c r="B107" s="129" t="s">
        <v>282</v>
      </c>
      <c r="C107" s="21" t="s">
        <v>128</v>
      </c>
      <c r="D107" s="19" t="s">
        <v>290</v>
      </c>
      <c r="E107" s="21" t="s">
        <v>5271</v>
      </c>
      <c r="F107" s="21"/>
      <c r="G107" s="19"/>
      <c r="H107" s="27" t="s">
        <v>5216</v>
      </c>
      <c r="I107" s="2" t="s">
        <v>5244</v>
      </c>
      <c r="J107" s="21"/>
      <c r="K107" s="21">
        <v>1</v>
      </c>
      <c r="L107" s="1">
        <v>1</v>
      </c>
      <c r="M107" s="21"/>
      <c r="N107" s="21"/>
      <c r="O107" s="19" t="s">
        <v>103</v>
      </c>
      <c r="P107" s="37">
        <v>44564</v>
      </c>
      <c r="Q107" s="34"/>
      <c r="R107" s="21" t="s">
        <v>78</v>
      </c>
      <c r="S107" s="27" t="s">
        <v>52</v>
      </c>
      <c r="T107" s="21" t="s">
        <v>73</v>
      </c>
      <c r="U107" s="21" t="s">
        <v>68</v>
      </c>
      <c r="V107" s="21" t="s">
        <v>140</v>
      </c>
      <c r="W107" s="21" t="s">
        <v>88</v>
      </c>
      <c r="X107" s="145" t="s">
        <v>3685</v>
      </c>
      <c r="Y107" s="271">
        <v>30555</v>
      </c>
      <c r="Z107" s="248"/>
      <c r="AA107" s="27"/>
      <c r="AB107" s="21"/>
      <c r="AC107" s="21" t="s">
        <v>5282</v>
      </c>
      <c r="AD107" s="21" t="s">
        <v>5284</v>
      </c>
      <c r="AE107" s="21"/>
      <c r="AF107" s="21"/>
      <c r="AG107" s="21"/>
      <c r="AH107" s="21" t="s">
        <v>68</v>
      </c>
      <c r="AI107" s="21"/>
      <c r="AJ107" s="21"/>
      <c r="AK107" s="192"/>
      <c r="AL107" s="21"/>
    </row>
    <row r="108" spans="1:38" s="39" customFormat="1" ht="14">
      <c r="A108" s="36">
        <v>4</v>
      </c>
      <c r="B108" s="129" t="s">
        <v>282</v>
      </c>
      <c r="C108" s="21" t="s">
        <v>128</v>
      </c>
      <c r="D108" s="19" t="s">
        <v>290</v>
      </c>
      <c r="E108" s="21" t="s">
        <v>5271</v>
      </c>
      <c r="F108" s="21"/>
      <c r="G108" s="19"/>
      <c r="H108" s="55" t="s">
        <v>5285</v>
      </c>
      <c r="I108" s="2" t="s">
        <v>5245</v>
      </c>
      <c r="J108" s="21">
        <v>1</v>
      </c>
      <c r="K108" s="21"/>
      <c r="L108" s="1">
        <v>1</v>
      </c>
      <c r="M108" s="21"/>
      <c r="N108" s="21"/>
      <c r="O108" s="19" t="s">
        <v>103</v>
      </c>
      <c r="P108" s="37">
        <v>44564</v>
      </c>
      <c r="Q108" s="34"/>
      <c r="R108" s="27" t="s">
        <v>52</v>
      </c>
      <c r="S108" s="21"/>
      <c r="T108" s="21" t="s">
        <v>49</v>
      </c>
      <c r="U108" s="21" t="s">
        <v>66</v>
      </c>
      <c r="V108" s="21" t="s">
        <v>67</v>
      </c>
      <c r="W108" s="21" t="s">
        <v>51</v>
      </c>
      <c r="X108" s="145" t="s">
        <v>5286</v>
      </c>
      <c r="Y108" s="271">
        <v>34249</v>
      </c>
      <c r="Z108" s="248"/>
      <c r="AA108" s="27"/>
      <c r="AB108" s="21"/>
      <c r="AC108" s="21" t="s">
        <v>5282</v>
      </c>
      <c r="AD108" s="21" t="s">
        <v>5287</v>
      </c>
      <c r="AE108" s="21"/>
      <c r="AF108" s="21"/>
      <c r="AG108" s="21" t="s">
        <v>74</v>
      </c>
      <c r="AH108" s="21"/>
      <c r="AI108" s="21"/>
      <c r="AJ108" s="21"/>
      <c r="AK108" s="192"/>
      <c r="AL108" s="21"/>
    </row>
    <row r="109" spans="1:38" s="39" customFormat="1" ht="14">
      <c r="A109" s="36">
        <v>5</v>
      </c>
      <c r="B109" s="129" t="s">
        <v>282</v>
      </c>
      <c r="C109" s="21" t="s">
        <v>128</v>
      </c>
      <c r="D109" s="19" t="s">
        <v>290</v>
      </c>
      <c r="E109" s="21" t="s">
        <v>5271</v>
      </c>
      <c r="F109" s="21"/>
      <c r="G109" s="19"/>
      <c r="H109" s="55" t="s">
        <v>5288</v>
      </c>
      <c r="I109" s="2" t="s">
        <v>5246</v>
      </c>
      <c r="J109" s="21"/>
      <c r="K109" s="21">
        <v>1</v>
      </c>
      <c r="L109" s="1">
        <v>1</v>
      </c>
      <c r="M109" s="21"/>
      <c r="N109" s="21"/>
      <c r="O109" s="19" t="s">
        <v>103</v>
      </c>
      <c r="P109" s="37">
        <v>44564</v>
      </c>
      <c r="Q109" s="34"/>
      <c r="R109" s="27" t="s">
        <v>52</v>
      </c>
      <c r="S109" s="21"/>
      <c r="T109" s="21" t="s">
        <v>49</v>
      </c>
      <c r="U109" s="21" t="s">
        <v>66</v>
      </c>
      <c r="V109" s="21" t="s">
        <v>67</v>
      </c>
      <c r="W109" s="21" t="s">
        <v>88</v>
      </c>
      <c r="X109" s="145" t="s">
        <v>5286</v>
      </c>
      <c r="Y109" s="271">
        <v>33526</v>
      </c>
      <c r="Z109" s="248"/>
      <c r="AA109" s="27"/>
      <c r="AB109" s="21"/>
      <c r="AC109" s="21" t="s">
        <v>5282</v>
      </c>
      <c r="AD109" s="21" t="s">
        <v>5287</v>
      </c>
      <c r="AE109" s="21"/>
      <c r="AF109" s="21"/>
      <c r="AG109" s="21" t="s">
        <v>74</v>
      </c>
      <c r="AH109" s="21"/>
      <c r="AI109" s="21"/>
      <c r="AJ109" s="21"/>
      <c r="AK109" s="192"/>
      <c r="AL109" s="21"/>
    </row>
    <row r="110" spans="1:38" s="39" customFormat="1" ht="14">
      <c r="A110" s="36">
        <v>6</v>
      </c>
      <c r="B110" s="129" t="s">
        <v>282</v>
      </c>
      <c r="C110" s="21" t="s">
        <v>128</v>
      </c>
      <c r="D110" s="19" t="s">
        <v>290</v>
      </c>
      <c r="E110" s="21" t="s">
        <v>5271</v>
      </c>
      <c r="F110" s="21"/>
      <c r="G110" s="19"/>
      <c r="H110" s="55" t="s">
        <v>5217</v>
      </c>
      <c r="I110" s="565" t="s">
        <v>5247</v>
      </c>
      <c r="J110" s="21"/>
      <c r="K110" s="21">
        <v>1</v>
      </c>
      <c r="L110" s="1">
        <v>1</v>
      </c>
      <c r="M110" s="21"/>
      <c r="N110" s="21"/>
      <c r="O110" s="19" t="s">
        <v>103</v>
      </c>
      <c r="P110" s="37">
        <v>44564</v>
      </c>
      <c r="Q110" s="34"/>
      <c r="R110" s="21" t="s">
        <v>78</v>
      </c>
      <c r="S110" s="21"/>
      <c r="T110" s="21" t="s">
        <v>49</v>
      </c>
      <c r="U110" s="21" t="s">
        <v>66</v>
      </c>
      <c r="V110" s="21" t="s">
        <v>67</v>
      </c>
      <c r="W110" s="21" t="s">
        <v>88</v>
      </c>
      <c r="X110" s="145" t="s">
        <v>57</v>
      </c>
      <c r="Y110" s="271">
        <v>37070</v>
      </c>
      <c r="Z110" s="248"/>
      <c r="AA110" s="27"/>
      <c r="AB110" s="21"/>
      <c r="AC110" s="21" t="s">
        <v>5282</v>
      </c>
      <c r="AD110" s="21" t="s">
        <v>5289</v>
      </c>
      <c r="AE110" s="21"/>
      <c r="AF110" s="21"/>
      <c r="AG110" s="21" t="s">
        <v>74</v>
      </c>
      <c r="AH110" s="21"/>
      <c r="AI110" s="21"/>
      <c r="AJ110" s="21"/>
      <c r="AK110" s="192"/>
      <c r="AL110" s="21"/>
    </row>
    <row r="111" spans="1:38" s="39" customFormat="1" ht="14">
      <c r="A111" s="36">
        <v>7</v>
      </c>
      <c r="B111" s="129" t="s">
        <v>282</v>
      </c>
      <c r="C111" s="21" t="s">
        <v>128</v>
      </c>
      <c r="D111" s="19" t="s">
        <v>290</v>
      </c>
      <c r="E111" s="21" t="s">
        <v>5271</v>
      </c>
      <c r="F111" s="21"/>
      <c r="G111" s="19"/>
      <c r="H111" s="55" t="s">
        <v>5218</v>
      </c>
      <c r="I111" s="2" t="s">
        <v>5248</v>
      </c>
      <c r="J111" s="21"/>
      <c r="K111" s="21">
        <v>1</v>
      </c>
      <c r="L111" s="1">
        <v>1</v>
      </c>
      <c r="M111" s="21"/>
      <c r="N111" s="21"/>
      <c r="O111" s="19" t="s">
        <v>103</v>
      </c>
      <c r="P111" s="37">
        <v>44564</v>
      </c>
      <c r="Q111" s="34"/>
      <c r="R111" s="21" t="s">
        <v>78</v>
      </c>
      <c r="S111" s="21"/>
      <c r="T111" s="21" t="s">
        <v>49</v>
      </c>
      <c r="U111" s="21" t="s">
        <v>66</v>
      </c>
      <c r="V111" s="21" t="s">
        <v>67</v>
      </c>
      <c r="W111" s="21" t="s">
        <v>88</v>
      </c>
      <c r="X111" s="263" t="s">
        <v>67</v>
      </c>
      <c r="Y111" s="271">
        <v>34167</v>
      </c>
      <c r="Z111" s="248"/>
      <c r="AA111" s="27"/>
      <c r="AB111" s="21"/>
      <c r="AC111" s="21" t="s">
        <v>5282</v>
      </c>
      <c r="AD111" s="21" t="s">
        <v>5290</v>
      </c>
      <c r="AE111" s="21"/>
      <c r="AF111" s="21"/>
      <c r="AG111" s="21"/>
      <c r="AH111" s="21" t="s">
        <v>66</v>
      </c>
      <c r="AI111" s="21"/>
      <c r="AJ111" s="21"/>
      <c r="AK111" s="192"/>
      <c r="AL111" s="21"/>
    </row>
    <row r="112" spans="1:38" s="39" customFormat="1" ht="14">
      <c r="A112" s="36">
        <v>8</v>
      </c>
      <c r="B112" s="129" t="s">
        <v>282</v>
      </c>
      <c r="C112" s="21" t="s">
        <v>128</v>
      </c>
      <c r="D112" s="19" t="s">
        <v>290</v>
      </c>
      <c r="E112" s="21" t="s">
        <v>5271</v>
      </c>
      <c r="F112" s="21"/>
      <c r="G112" s="19"/>
      <c r="H112" s="55" t="s">
        <v>5219</v>
      </c>
      <c r="I112" s="2" t="s">
        <v>5249</v>
      </c>
      <c r="J112" s="21">
        <v>1</v>
      </c>
      <c r="K112" s="21"/>
      <c r="L112" s="1">
        <v>1</v>
      </c>
      <c r="M112" s="21"/>
      <c r="N112" s="21"/>
      <c r="O112" s="19" t="s">
        <v>103</v>
      </c>
      <c r="P112" s="37">
        <v>44564</v>
      </c>
      <c r="Q112" s="34"/>
      <c r="R112" s="21" t="s">
        <v>81</v>
      </c>
      <c r="S112" s="21"/>
      <c r="T112" s="21" t="s">
        <v>49</v>
      </c>
      <c r="U112" s="21" t="s">
        <v>66</v>
      </c>
      <c r="V112" s="21" t="s">
        <v>67</v>
      </c>
      <c r="W112" s="21" t="s">
        <v>76</v>
      </c>
      <c r="X112" s="263" t="s">
        <v>67</v>
      </c>
      <c r="Y112" s="271">
        <v>37105</v>
      </c>
      <c r="Z112" s="248"/>
      <c r="AA112" s="27"/>
      <c r="AB112" s="21"/>
      <c r="AC112" s="21" t="s">
        <v>5282</v>
      </c>
      <c r="AD112" s="21" t="s">
        <v>5291</v>
      </c>
      <c r="AE112" s="21"/>
      <c r="AF112" s="21"/>
      <c r="AG112" s="21"/>
      <c r="AH112" s="21" t="s">
        <v>66</v>
      </c>
      <c r="AI112" s="21"/>
      <c r="AJ112" s="21"/>
      <c r="AK112" s="192"/>
      <c r="AL112" s="21"/>
    </row>
    <row r="113" spans="1:38" s="39" customFormat="1" ht="14">
      <c r="A113" s="36">
        <v>9</v>
      </c>
      <c r="B113" s="129" t="s">
        <v>282</v>
      </c>
      <c r="C113" s="21" t="s">
        <v>128</v>
      </c>
      <c r="D113" s="19" t="s">
        <v>290</v>
      </c>
      <c r="E113" s="21" t="s">
        <v>5271</v>
      </c>
      <c r="F113" s="21"/>
      <c r="G113" s="19"/>
      <c r="H113" s="55" t="s">
        <v>5220</v>
      </c>
      <c r="I113" s="2" t="s">
        <v>5250</v>
      </c>
      <c r="J113" s="21">
        <v>1</v>
      </c>
      <c r="K113" s="21"/>
      <c r="L113" s="1">
        <v>1</v>
      </c>
      <c r="M113" s="21"/>
      <c r="N113" s="21"/>
      <c r="O113" s="19" t="s">
        <v>103</v>
      </c>
      <c r="P113" s="37">
        <v>44564</v>
      </c>
      <c r="Q113" s="34"/>
      <c r="R113" s="21" t="s">
        <v>78</v>
      </c>
      <c r="S113" s="21"/>
      <c r="T113" s="21" t="s">
        <v>49</v>
      </c>
      <c r="U113" s="21" t="s">
        <v>124</v>
      </c>
      <c r="V113" s="21" t="s">
        <v>124</v>
      </c>
      <c r="W113" s="21" t="s">
        <v>88</v>
      </c>
      <c r="X113" s="263" t="s">
        <v>165</v>
      </c>
      <c r="Y113" s="271">
        <v>33574</v>
      </c>
      <c r="Z113" s="248"/>
      <c r="AA113" s="27"/>
      <c r="AB113" s="21"/>
      <c r="AC113" s="21" t="s">
        <v>5282</v>
      </c>
      <c r="AD113" s="21" t="s">
        <v>5292</v>
      </c>
      <c r="AE113" s="21"/>
      <c r="AF113" s="21"/>
      <c r="AG113" s="21" t="s">
        <v>74</v>
      </c>
      <c r="AH113" s="21"/>
      <c r="AI113" s="21"/>
      <c r="AJ113" s="21"/>
      <c r="AK113" s="192"/>
      <c r="AL113" s="21"/>
    </row>
    <row r="114" spans="1:38" s="39" customFormat="1" ht="14">
      <c r="A114" s="36">
        <v>10</v>
      </c>
      <c r="B114" s="129" t="s">
        <v>282</v>
      </c>
      <c r="C114" s="21" t="s">
        <v>128</v>
      </c>
      <c r="D114" s="19" t="s">
        <v>290</v>
      </c>
      <c r="E114" s="21" t="s">
        <v>5271</v>
      </c>
      <c r="F114" s="21"/>
      <c r="G114" s="19"/>
      <c r="H114" s="55" t="s">
        <v>5221</v>
      </c>
      <c r="I114" s="2" t="s">
        <v>5251</v>
      </c>
      <c r="J114" s="21">
        <v>1</v>
      </c>
      <c r="K114" s="21"/>
      <c r="L114" s="1">
        <v>1</v>
      </c>
      <c r="M114" s="21"/>
      <c r="N114" s="21"/>
      <c r="O114" s="19" t="s">
        <v>103</v>
      </c>
      <c r="P114" s="37">
        <v>44564</v>
      </c>
      <c r="Q114" s="34"/>
      <c r="R114" s="21" t="s">
        <v>78</v>
      </c>
      <c r="S114" s="21"/>
      <c r="T114" s="21" t="s">
        <v>73</v>
      </c>
      <c r="U114" s="21" t="s">
        <v>74</v>
      </c>
      <c r="V114" s="21" t="s">
        <v>96</v>
      </c>
      <c r="W114" s="21" t="s">
        <v>76</v>
      </c>
      <c r="X114" s="263" t="s">
        <v>57</v>
      </c>
      <c r="Y114" s="271">
        <v>36843</v>
      </c>
      <c r="Z114" s="248"/>
      <c r="AA114" s="27"/>
      <c r="AB114" s="21"/>
      <c r="AC114" s="21" t="s">
        <v>5282</v>
      </c>
      <c r="AD114" s="21" t="s">
        <v>5293</v>
      </c>
      <c r="AE114" s="21"/>
      <c r="AF114" s="21"/>
      <c r="AG114" s="21" t="s">
        <v>74</v>
      </c>
      <c r="AH114" s="21"/>
      <c r="AI114" s="21"/>
      <c r="AJ114" s="21"/>
      <c r="AK114" s="192"/>
      <c r="AL114" s="21"/>
    </row>
    <row r="115" spans="1:38" s="39" customFormat="1" ht="14">
      <c r="A115" s="36">
        <v>11</v>
      </c>
      <c r="B115" s="129" t="s">
        <v>282</v>
      </c>
      <c r="C115" s="21" t="s">
        <v>128</v>
      </c>
      <c r="D115" s="19" t="s">
        <v>290</v>
      </c>
      <c r="E115" s="21" t="s">
        <v>5271</v>
      </c>
      <c r="F115" s="21"/>
      <c r="G115" s="19"/>
      <c r="H115" s="55" t="s">
        <v>5222</v>
      </c>
      <c r="I115" s="2" t="s">
        <v>5252</v>
      </c>
      <c r="J115" s="21">
        <v>1</v>
      </c>
      <c r="K115" s="21"/>
      <c r="L115" s="1">
        <v>1</v>
      </c>
      <c r="M115" s="21"/>
      <c r="N115" s="21"/>
      <c r="O115" s="19" t="s">
        <v>103</v>
      </c>
      <c r="P115" s="37">
        <v>44564</v>
      </c>
      <c r="Q115" s="34"/>
      <c r="R115" s="21" t="s">
        <v>78</v>
      </c>
      <c r="S115" s="21"/>
      <c r="T115" s="21" t="s">
        <v>63</v>
      </c>
      <c r="U115" s="21" t="s">
        <v>68</v>
      </c>
      <c r="V115" s="21" t="s">
        <v>84</v>
      </c>
      <c r="W115" s="21" t="s">
        <v>76</v>
      </c>
      <c r="X115" s="145" t="s">
        <v>5294</v>
      </c>
      <c r="Y115" s="271">
        <v>30314</v>
      </c>
      <c r="Z115" s="248"/>
      <c r="AA115" s="27"/>
      <c r="AB115" s="21"/>
      <c r="AC115" s="21" t="s">
        <v>5282</v>
      </c>
      <c r="AD115" s="21" t="s">
        <v>5295</v>
      </c>
      <c r="AE115" s="21"/>
      <c r="AF115" s="21"/>
      <c r="AG115" s="21" t="s">
        <v>74</v>
      </c>
      <c r="AH115" s="21"/>
      <c r="AI115" s="21"/>
      <c r="AJ115" s="21"/>
      <c r="AK115" s="192"/>
      <c r="AL115" s="21"/>
    </row>
    <row r="116" spans="1:38" s="39" customFormat="1" ht="14">
      <c r="A116" s="36">
        <v>12</v>
      </c>
      <c r="B116" s="129" t="s">
        <v>282</v>
      </c>
      <c r="C116" s="21" t="s">
        <v>128</v>
      </c>
      <c r="D116" s="19" t="s">
        <v>290</v>
      </c>
      <c r="E116" s="21" t="s">
        <v>5271</v>
      </c>
      <c r="F116" s="21"/>
      <c r="G116" s="19"/>
      <c r="H116" s="55" t="s">
        <v>5223</v>
      </c>
      <c r="I116" s="2" t="s">
        <v>5253</v>
      </c>
      <c r="J116" s="21"/>
      <c r="K116" s="21">
        <v>1</v>
      </c>
      <c r="L116" s="1">
        <v>1</v>
      </c>
      <c r="M116" s="21"/>
      <c r="N116" s="21"/>
      <c r="O116" s="19" t="s">
        <v>103</v>
      </c>
      <c r="P116" s="37">
        <v>44564</v>
      </c>
      <c r="Q116" s="34"/>
      <c r="R116" s="27" t="s">
        <v>52</v>
      </c>
      <c r="S116" s="21"/>
      <c r="T116" s="21" t="s">
        <v>73</v>
      </c>
      <c r="U116" s="21" t="s">
        <v>68</v>
      </c>
      <c r="V116" s="21" t="s">
        <v>229</v>
      </c>
      <c r="W116" s="21" t="s">
        <v>88</v>
      </c>
      <c r="X116" s="145" t="s">
        <v>176</v>
      </c>
      <c r="Y116" s="271">
        <v>29869</v>
      </c>
      <c r="Z116" s="248"/>
      <c r="AA116" s="27"/>
      <c r="AB116" s="21"/>
      <c r="AC116" s="21" t="s">
        <v>5282</v>
      </c>
      <c r="AD116" s="21" t="s">
        <v>5296</v>
      </c>
      <c r="AE116" s="21"/>
      <c r="AF116" s="21"/>
      <c r="AG116" s="21" t="s">
        <v>74</v>
      </c>
      <c r="AH116" s="21"/>
      <c r="AI116" s="21"/>
      <c r="AJ116" s="21"/>
      <c r="AK116" s="192"/>
      <c r="AL116" s="21"/>
    </row>
    <row r="117" spans="1:38" s="39" customFormat="1" ht="14">
      <c r="A117" s="36">
        <v>13</v>
      </c>
      <c r="B117" s="129" t="s">
        <v>282</v>
      </c>
      <c r="C117" s="21" t="s">
        <v>128</v>
      </c>
      <c r="D117" s="19" t="s">
        <v>290</v>
      </c>
      <c r="E117" s="21" t="s">
        <v>5271</v>
      </c>
      <c r="F117" s="21"/>
      <c r="G117" s="19"/>
      <c r="H117" s="55" t="s">
        <v>5224</v>
      </c>
      <c r="I117" s="2" t="s">
        <v>5297</v>
      </c>
      <c r="J117" s="21"/>
      <c r="K117" s="21">
        <v>1</v>
      </c>
      <c r="L117" s="1">
        <v>1</v>
      </c>
      <c r="M117" s="21"/>
      <c r="N117" s="21"/>
      <c r="O117" s="19" t="s">
        <v>103</v>
      </c>
      <c r="P117" s="37">
        <v>44564</v>
      </c>
      <c r="Q117" s="34"/>
      <c r="R117" s="21" t="s">
        <v>81</v>
      </c>
      <c r="S117" s="21"/>
      <c r="T117" s="21" t="s">
        <v>73</v>
      </c>
      <c r="U117" s="21" t="s">
        <v>68</v>
      </c>
      <c r="V117" s="21" t="s">
        <v>180</v>
      </c>
      <c r="W117" s="21" t="s">
        <v>88</v>
      </c>
      <c r="X117" s="145" t="s">
        <v>2660</v>
      </c>
      <c r="Y117" s="271">
        <v>33835</v>
      </c>
      <c r="Z117" s="248"/>
      <c r="AA117" s="27"/>
      <c r="AB117" s="21"/>
      <c r="AC117" s="21" t="s">
        <v>5282</v>
      </c>
      <c r="AD117" s="21" t="s">
        <v>5298</v>
      </c>
      <c r="AE117" s="21"/>
      <c r="AF117" s="21"/>
      <c r="AG117" s="21" t="s">
        <v>74</v>
      </c>
      <c r="AH117" s="21"/>
      <c r="AI117" s="21"/>
      <c r="AJ117" s="21"/>
      <c r="AK117" s="192"/>
      <c r="AL117" s="21"/>
    </row>
    <row r="118" spans="1:38" s="39" customFormat="1" ht="14">
      <c r="A118" s="36">
        <v>14</v>
      </c>
      <c r="B118" s="129" t="s">
        <v>282</v>
      </c>
      <c r="C118" s="21" t="s">
        <v>128</v>
      </c>
      <c r="D118" s="19" t="s">
        <v>290</v>
      </c>
      <c r="E118" s="21" t="s">
        <v>5271</v>
      </c>
      <c r="F118" s="21"/>
      <c r="G118" s="19"/>
      <c r="H118" s="60" t="s">
        <v>5225</v>
      </c>
      <c r="I118" s="704" t="s">
        <v>5254</v>
      </c>
      <c r="J118" s="21"/>
      <c r="K118" s="21">
        <v>1</v>
      </c>
      <c r="L118" s="1">
        <v>1</v>
      </c>
      <c r="M118" s="21"/>
      <c r="N118" s="21"/>
      <c r="O118" s="19" t="s">
        <v>103</v>
      </c>
      <c r="P118" s="37">
        <v>44564</v>
      </c>
      <c r="Q118" s="34"/>
      <c r="R118" s="21" t="s">
        <v>81</v>
      </c>
      <c r="S118" s="21"/>
      <c r="T118" s="21" t="s">
        <v>73</v>
      </c>
      <c r="U118" s="21" t="s">
        <v>68</v>
      </c>
      <c r="V118" s="21" t="s">
        <v>180</v>
      </c>
      <c r="W118" s="21" t="s">
        <v>88</v>
      </c>
      <c r="X118" s="269" t="s">
        <v>2565</v>
      </c>
      <c r="Y118" s="271">
        <v>36682</v>
      </c>
      <c r="Z118" s="248"/>
      <c r="AA118" s="27"/>
      <c r="AB118" s="21"/>
      <c r="AC118" s="21" t="s">
        <v>5282</v>
      </c>
      <c r="AD118" s="21" t="s">
        <v>5299</v>
      </c>
      <c r="AE118" s="21"/>
      <c r="AF118" s="21"/>
      <c r="AG118" s="21"/>
      <c r="AH118" s="21" t="s">
        <v>68</v>
      </c>
      <c r="AI118" s="21"/>
      <c r="AJ118" s="21"/>
      <c r="AK118" s="192"/>
      <c r="AL118" s="21"/>
    </row>
    <row r="119" spans="1:38" s="39" customFormat="1" ht="14">
      <c r="A119" s="36">
        <v>15</v>
      </c>
      <c r="B119" s="129" t="s">
        <v>282</v>
      </c>
      <c r="C119" s="21" t="s">
        <v>128</v>
      </c>
      <c r="D119" s="19" t="s">
        <v>290</v>
      </c>
      <c r="E119" s="21" t="s">
        <v>5271</v>
      </c>
      <c r="F119" s="21"/>
      <c r="G119" s="19"/>
      <c r="H119" s="60" t="s">
        <v>5226</v>
      </c>
      <c r="I119" s="704" t="s">
        <v>5255</v>
      </c>
      <c r="J119" s="21">
        <v>1</v>
      </c>
      <c r="K119" s="21"/>
      <c r="L119" s="1">
        <v>1</v>
      </c>
      <c r="M119" s="21"/>
      <c r="N119" s="21"/>
      <c r="O119" s="19" t="s">
        <v>103</v>
      </c>
      <c r="P119" s="37">
        <v>44564</v>
      </c>
      <c r="Q119" s="34"/>
      <c r="R119" s="27" t="s">
        <v>52</v>
      </c>
      <c r="S119" s="21"/>
      <c r="T119" s="21" t="s">
        <v>73</v>
      </c>
      <c r="U119" s="21" t="s">
        <v>68</v>
      </c>
      <c r="V119" s="21" t="s">
        <v>229</v>
      </c>
      <c r="W119" s="21" t="s">
        <v>88</v>
      </c>
      <c r="X119" s="269" t="s">
        <v>5273</v>
      </c>
      <c r="Y119" s="271">
        <v>36327</v>
      </c>
      <c r="Z119" s="248"/>
      <c r="AA119" s="27"/>
      <c r="AB119" s="21"/>
      <c r="AC119" s="21" t="s">
        <v>5282</v>
      </c>
      <c r="AD119" s="21" t="s">
        <v>5300</v>
      </c>
      <c r="AE119" s="21"/>
      <c r="AF119" s="21"/>
      <c r="AG119" s="21"/>
      <c r="AH119" s="21" t="s">
        <v>68</v>
      </c>
      <c r="AI119" s="21"/>
      <c r="AJ119" s="21"/>
      <c r="AK119" s="192"/>
      <c r="AL119" s="21"/>
    </row>
    <row r="120" spans="1:38" s="39" customFormat="1" ht="14">
      <c r="A120" s="36">
        <v>16</v>
      </c>
      <c r="B120" s="129" t="s">
        <v>282</v>
      </c>
      <c r="C120" s="21" t="s">
        <v>128</v>
      </c>
      <c r="D120" s="19" t="s">
        <v>290</v>
      </c>
      <c r="E120" s="21" t="s">
        <v>5271</v>
      </c>
      <c r="F120" s="21"/>
      <c r="G120" s="19"/>
      <c r="H120" s="55" t="s">
        <v>5227</v>
      </c>
      <c r="I120" s="2" t="s">
        <v>5256</v>
      </c>
      <c r="J120" s="21">
        <v>1</v>
      </c>
      <c r="K120" s="21"/>
      <c r="L120" s="1">
        <v>1</v>
      </c>
      <c r="M120" s="21"/>
      <c r="N120" s="21"/>
      <c r="O120" s="19" t="s">
        <v>103</v>
      </c>
      <c r="P120" s="37">
        <v>44564</v>
      </c>
      <c r="Q120" s="34"/>
      <c r="R120" s="21" t="s">
        <v>81</v>
      </c>
      <c r="S120" s="21"/>
      <c r="T120" s="21" t="s">
        <v>73</v>
      </c>
      <c r="U120" s="21" t="s">
        <v>68</v>
      </c>
      <c r="V120" s="21" t="s">
        <v>229</v>
      </c>
      <c r="W120" s="21" t="s">
        <v>76</v>
      </c>
      <c r="X120" s="263" t="s">
        <v>381</v>
      </c>
      <c r="Y120" s="271">
        <v>35201</v>
      </c>
      <c r="Z120" s="248"/>
      <c r="AA120" s="27"/>
      <c r="AB120" s="21"/>
      <c r="AC120" s="21" t="s">
        <v>5282</v>
      </c>
      <c r="AD120" s="21" t="s">
        <v>5301</v>
      </c>
      <c r="AE120" s="21"/>
      <c r="AF120" s="21"/>
      <c r="AG120" s="21"/>
      <c r="AH120" s="21" t="s">
        <v>68</v>
      </c>
      <c r="AI120" s="21"/>
      <c r="AJ120" s="21"/>
      <c r="AK120" s="192"/>
      <c r="AL120" s="21"/>
    </row>
    <row r="121" spans="1:38" s="39" customFormat="1" ht="14">
      <c r="A121" s="36">
        <v>17</v>
      </c>
      <c r="B121" s="129" t="s">
        <v>282</v>
      </c>
      <c r="C121" s="21" t="s">
        <v>128</v>
      </c>
      <c r="D121" s="19" t="s">
        <v>290</v>
      </c>
      <c r="E121" s="21" t="s">
        <v>5271</v>
      </c>
      <c r="F121" s="21"/>
      <c r="G121" s="19"/>
      <c r="H121" s="55" t="s">
        <v>5228</v>
      </c>
      <c r="I121" s="565" t="s">
        <v>5257</v>
      </c>
      <c r="J121" s="21">
        <v>1</v>
      </c>
      <c r="K121" s="21"/>
      <c r="L121" s="1">
        <v>1</v>
      </c>
      <c r="M121" s="21"/>
      <c r="N121" s="21"/>
      <c r="O121" s="19" t="s">
        <v>103</v>
      </c>
      <c r="P121" s="37">
        <v>44564</v>
      </c>
      <c r="Q121" s="34"/>
      <c r="R121" s="21" t="s">
        <v>54</v>
      </c>
      <c r="S121" s="21" t="s">
        <v>55</v>
      </c>
      <c r="T121" s="21" t="s">
        <v>73</v>
      </c>
      <c r="U121" s="21" t="s">
        <v>68</v>
      </c>
      <c r="V121" s="21" t="s">
        <v>180</v>
      </c>
      <c r="W121" s="21" t="s">
        <v>76</v>
      </c>
      <c r="X121" s="268" t="s">
        <v>3730</v>
      </c>
      <c r="Y121" s="271">
        <v>37557</v>
      </c>
      <c r="Z121" s="248"/>
      <c r="AA121" s="27"/>
      <c r="AB121" s="21"/>
      <c r="AC121" s="21" t="s">
        <v>5282</v>
      </c>
      <c r="AD121" s="21" t="s">
        <v>5302</v>
      </c>
      <c r="AE121" s="21"/>
      <c r="AF121" s="21"/>
      <c r="AG121" s="21"/>
      <c r="AH121" s="21" t="s">
        <v>68</v>
      </c>
      <c r="AI121" s="21"/>
      <c r="AJ121" s="21"/>
      <c r="AK121" s="192"/>
      <c r="AL121" s="21"/>
    </row>
    <row r="122" spans="1:38" s="39" customFormat="1" ht="14">
      <c r="A122" s="36">
        <v>18</v>
      </c>
      <c r="B122" s="129" t="s">
        <v>282</v>
      </c>
      <c r="C122" s="21" t="s">
        <v>128</v>
      </c>
      <c r="D122" s="19" t="s">
        <v>290</v>
      </c>
      <c r="E122" s="21" t="s">
        <v>5271</v>
      </c>
      <c r="F122" s="21"/>
      <c r="G122" s="19"/>
      <c r="H122" s="55" t="s">
        <v>5229</v>
      </c>
      <c r="I122" s="2" t="s">
        <v>5258</v>
      </c>
      <c r="J122" s="21"/>
      <c r="K122" s="21">
        <v>1</v>
      </c>
      <c r="L122" s="1">
        <v>1</v>
      </c>
      <c r="M122" s="21"/>
      <c r="N122" s="21"/>
      <c r="O122" s="19" t="s">
        <v>103</v>
      </c>
      <c r="P122" s="37">
        <v>44564</v>
      </c>
      <c r="Q122" s="34"/>
      <c r="R122" s="27" t="s">
        <v>52</v>
      </c>
      <c r="S122" s="21"/>
      <c r="T122" s="21" t="s">
        <v>63</v>
      </c>
      <c r="U122" s="21" t="s">
        <v>68</v>
      </c>
      <c r="V122" s="21" t="s">
        <v>84</v>
      </c>
      <c r="W122" s="21" t="s">
        <v>88</v>
      </c>
      <c r="X122" s="263" t="s">
        <v>177</v>
      </c>
      <c r="Y122" s="271">
        <v>33462</v>
      </c>
      <c r="Z122" s="248"/>
      <c r="AA122" s="27"/>
      <c r="AB122" s="21"/>
      <c r="AC122" s="21" t="s">
        <v>5282</v>
      </c>
      <c r="AD122" s="21" t="s">
        <v>5303</v>
      </c>
      <c r="AE122" s="21"/>
      <c r="AF122" s="21"/>
      <c r="AG122" s="21"/>
      <c r="AH122" s="21" t="s">
        <v>68</v>
      </c>
      <c r="AI122" s="21"/>
      <c r="AJ122" s="21"/>
      <c r="AK122" s="192"/>
      <c r="AL122" s="21"/>
    </row>
    <row r="123" spans="1:38" s="39" customFormat="1" ht="14">
      <c r="A123" s="36">
        <v>19</v>
      </c>
      <c r="B123" s="129" t="s">
        <v>282</v>
      </c>
      <c r="C123" s="21" t="s">
        <v>128</v>
      </c>
      <c r="D123" s="19" t="s">
        <v>290</v>
      </c>
      <c r="E123" s="21" t="s">
        <v>5271</v>
      </c>
      <c r="F123" s="21"/>
      <c r="G123" s="19"/>
      <c r="H123" s="55" t="s">
        <v>5230</v>
      </c>
      <c r="I123" s="2" t="s">
        <v>5259</v>
      </c>
      <c r="J123" s="21">
        <v>1</v>
      </c>
      <c r="K123" s="21"/>
      <c r="L123" s="1">
        <v>1</v>
      </c>
      <c r="M123" s="21"/>
      <c r="N123" s="21"/>
      <c r="O123" s="19" t="s">
        <v>103</v>
      </c>
      <c r="P123" s="37">
        <v>44564</v>
      </c>
      <c r="Q123" s="34"/>
      <c r="R123" s="21" t="s">
        <v>78</v>
      </c>
      <c r="S123" s="21"/>
      <c r="T123" s="21" t="s">
        <v>73</v>
      </c>
      <c r="U123" s="21" t="s">
        <v>68</v>
      </c>
      <c r="V123" s="21" t="s">
        <v>229</v>
      </c>
      <c r="W123" s="21" t="s">
        <v>88</v>
      </c>
      <c r="X123" s="263" t="s">
        <v>5304</v>
      </c>
      <c r="Y123" s="271">
        <v>33823</v>
      </c>
      <c r="Z123" s="248"/>
      <c r="AA123" s="27"/>
      <c r="AB123" s="21"/>
      <c r="AC123" s="21" t="s">
        <v>5282</v>
      </c>
      <c r="AD123" s="21" t="s">
        <v>5305</v>
      </c>
      <c r="AE123" s="21"/>
      <c r="AF123" s="21"/>
      <c r="AG123" s="21"/>
      <c r="AH123" s="21" t="s">
        <v>68</v>
      </c>
      <c r="AI123" s="21"/>
      <c r="AJ123" s="21"/>
      <c r="AK123" s="192"/>
      <c r="AL123" s="21"/>
    </row>
    <row r="124" spans="1:38" s="39" customFormat="1" ht="14">
      <c r="A124" s="36">
        <v>20</v>
      </c>
      <c r="B124" s="129" t="s">
        <v>282</v>
      </c>
      <c r="C124" s="21" t="s">
        <v>128</v>
      </c>
      <c r="D124" s="19" t="s">
        <v>290</v>
      </c>
      <c r="E124" s="21" t="s">
        <v>5271</v>
      </c>
      <c r="F124" s="21"/>
      <c r="G124" s="19"/>
      <c r="H124" s="55" t="s">
        <v>5231</v>
      </c>
      <c r="I124" s="2" t="s">
        <v>5260</v>
      </c>
      <c r="J124" s="21">
        <v>1</v>
      </c>
      <c r="K124" s="21"/>
      <c r="L124" s="1">
        <v>1</v>
      </c>
      <c r="M124" s="21"/>
      <c r="N124" s="21"/>
      <c r="O124" s="19" t="s">
        <v>103</v>
      </c>
      <c r="P124" s="37">
        <v>44564</v>
      </c>
      <c r="Q124" s="34"/>
      <c r="R124" s="27" t="s">
        <v>52</v>
      </c>
      <c r="S124" s="21"/>
      <c r="T124" s="21" t="s">
        <v>63</v>
      </c>
      <c r="U124" s="21" t="s">
        <v>68</v>
      </c>
      <c r="V124" s="21" t="s">
        <v>180</v>
      </c>
      <c r="W124" s="21" t="s">
        <v>56</v>
      </c>
      <c r="X124" s="263" t="s">
        <v>5274</v>
      </c>
      <c r="Y124" s="271">
        <v>34000</v>
      </c>
      <c r="Z124" s="248"/>
      <c r="AA124" s="27"/>
      <c r="AB124" s="21"/>
      <c r="AC124" s="21" t="s">
        <v>5282</v>
      </c>
      <c r="AD124" s="21" t="s">
        <v>5303</v>
      </c>
      <c r="AE124" s="21"/>
      <c r="AF124" s="21"/>
      <c r="AG124" s="21"/>
      <c r="AH124" s="21" t="s">
        <v>68</v>
      </c>
      <c r="AI124" s="21"/>
      <c r="AJ124" s="21"/>
      <c r="AK124" s="192"/>
      <c r="AL124" s="21"/>
    </row>
    <row r="125" spans="1:38" s="39" customFormat="1" ht="14">
      <c r="A125" s="36">
        <v>21</v>
      </c>
      <c r="B125" s="129" t="s">
        <v>282</v>
      </c>
      <c r="C125" s="21" t="s">
        <v>128</v>
      </c>
      <c r="D125" s="19" t="s">
        <v>290</v>
      </c>
      <c r="E125" s="21" t="s">
        <v>5271</v>
      </c>
      <c r="F125" s="21"/>
      <c r="G125" s="19"/>
      <c r="H125" s="55" t="s">
        <v>5232</v>
      </c>
      <c r="I125" s="2" t="s">
        <v>5261</v>
      </c>
      <c r="J125" s="21"/>
      <c r="K125" s="21">
        <v>1</v>
      </c>
      <c r="L125" s="1">
        <v>1</v>
      </c>
      <c r="M125" s="21"/>
      <c r="N125" s="21"/>
      <c r="O125" s="19" t="s">
        <v>103</v>
      </c>
      <c r="P125" s="37">
        <v>44564</v>
      </c>
      <c r="Q125" s="34"/>
      <c r="R125" s="21" t="s">
        <v>54</v>
      </c>
      <c r="S125" s="21" t="s">
        <v>62</v>
      </c>
      <c r="T125" s="21" t="s">
        <v>73</v>
      </c>
      <c r="U125" s="21" t="s">
        <v>68</v>
      </c>
      <c r="V125" s="21" t="s">
        <v>229</v>
      </c>
      <c r="W125" s="21" t="s">
        <v>76</v>
      </c>
      <c r="X125" s="263" t="s">
        <v>5275</v>
      </c>
      <c r="Y125" s="271">
        <v>36359</v>
      </c>
      <c r="Z125" s="248"/>
      <c r="AA125" s="27"/>
      <c r="AB125" s="21"/>
      <c r="AC125" s="21" t="s">
        <v>5282</v>
      </c>
      <c r="AD125" s="21" t="s">
        <v>5306</v>
      </c>
      <c r="AE125" s="21"/>
      <c r="AF125" s="21"/>
      <c r="AG125" s="21"/>
      <c r="AH125" s="21" t="s">
        <v>68</v>
      </c>
      <c r="AI125" s="21"/>
      <c r="AJ125" s="21"/>
      <c r="AK125" s="192"/>
      <c r="AL125" s="21"/>
    </row>
    <row r="126" spans="1:38" s="39" customFormat="1" ht="14">
      <c r="A126" s="36">
        <v>22</v>
      </c>
      <c r="B126" s="129" t="s">
        <v>282</v>
      </c>
      <c r="C126" s="21" t="s">
        <v>128</v>
      </c>
      <c r="D126" s="19" t="s">
        <v>290</v>
      </c>
      <c r="E126" s="21" t="s">
        <v>5271</v>
      </c>
      <c r="F126" s="21"/>
      <c r="G126" s="19"/>
      <c r="H126" s="55" t="s">
        <v>5233</v>
      </c>
      <c r="I126" s="2" t="s">
        <v>5262</v>
      </c>
      <c r="J126" s="21"/>
      <c r="K126" s="21">
        <v>1</v>
      </c>
      <c r="L126" s="1">
        <v>1</v>
      </c>
      <c r="M126" s="21"/>
      <c r="N126" s="21"/>
      <c r="O126" s="19" t="s">
        <v>103</v>
      </c>
      <c r="P126" s="37">
        <v>44564</v>
      </c>
      <c r="Q126" s="34"/>
      <c r="R126" s="21" t="s">
        <v>54</v>
      </c>
      <c r="S126" s="21" t="s">
        <v>62</v>
      </c>
      <c r="T126" s="21" t="s">
        <v>73</v>
      </c>
      <c r="U126" s="21" t="s">
        <v>74</v>
      </c>
      <c r="V126" s="21" t="s">
        <v>142</v>
      </c>
      <c r="W126" s="21" t="s">
        <v>76</v>
      </c>
      <c r="X126" s="263" t="s">
        <v>143</v>
      </c>
      <c r="Y126" s="271">
        <v>36057</v>
      </c>
      <c r="Z126" s="248"/>
      <c r="AA126" s="27"/>
      <c r="AB126" s="21"/>
      <c r="AC126" s="21" t="s">
        <v>5282</v>
      </c>
      <c r="AD126" s="21" t="s">
        <v>5307</v>
      </c>
      <c r="AE126" s="21"/>
      <c r="AF126" s="21"/>
      <c r="AG126" s="21" t="s">
        <v>2447</v>
      </c>
      <c r="AH126" s="21"/>
      <c r="AI126" s="21"/>
      <c r="AJ126" s="21"/>
      <c r="AK126" s="192"/>
      <c r="AL126" s="21"/>
    </row>
    <row r="127" spans="1:38" s="39" customFormat="1" ht="14">
      <c r="A127" s="36">
        <v>23</v>
      </c>
      <c r="B127" s="129" t="s">
        <v>282</v>
      </c>
      <c r="C127" s="21" t="s">
        <v>128</v>
      </c>
      <c r="D127" s="19" t="s">
        <v>290</v>
      </c>
      <c r="E127" s="21" t="s">
        <v>5271</v>
      </c>
      <c r="F127" s="21"/>
      <c r="G127" s="19"/>
      <c r="H127" s="55" t="s">
        <v>5234</v>
      </c>
      <c r="I127" s="2" t="s">
        <v>5263</v>
      </c>
      <c r="J127" s="21">
        <v>1</v>
      </c>
      <c r="K127" s="21"/>
      <c r="L127" s="1">
        <v>1</v>
      </c>
      <c r="M127" s="21"/>
      <c r="N127" s="21"/>
      <c r="O127" s="19" t="s">
        <v>103</v>
      </c>
      <c r="P127" s="37">
        <v>44564</v>
      </c>
      <c r="Q127" s="34"/>
      <c r="R127" s="21" t="s">
        <v>78</v>
      </c>
      <c r="S127" s="21"/>
      <c r="T127" s="21" t="s">
        <v>49</v>
      </c>
      <c r="U127" s="21" t="s">
        <v>66</v>
      </c>
      <c r="V127" s="21" t="s">
        <v>151</v>
      </c>
      <c r="W127" s="21" t="s">
        <v>51</v>
      </c>
      <c r="X127" s="263" t="s">
        <v>5276</v>
      </c>
      <c r="Y127" s="271">
        <v>32932</v>
      </c>
      <c r="Z127" s="248"/>
      <c r="AA127" s="27"/>
      <c r="AB127" s="21"/>
      <c r="AC127" s="21" t="s">
        <v>5282</v>
      </c>
      <c r="AD127" s="21" t="s">
        <v>5308</v>
      </c>
      <c r="AE127" s="21"/>
      <c r="AF127" s="21"/>
      <c r="AG127" s="21"/>
      <c r="AH127" s="21" t="s">
        <v>66</v>
      </c>
      <c r="AI127" s="21"/>
      <c r="AJ127" s="21"/>
      <c r="AK127" s="192"/>
      <c r="AL127" s="21"/>
    </row>
    <row r="128" spans="1:38" s="39" customFormat="1" ht="14">
      <c r="A128" s="36">
        <v>24</v>
      </c>
      <c r="B128" s="129" t="s">
        <v>282</v>
      </c>
      <c r="C128" s="21" t="s">
        <v>128</v>
      </c>
      <c r="D128" s="19" t="s">
        <v>290</v>
      </c>
      <c r="E128" s="21" t="s">
        <v>5271</v>
      </c>
      <c r="F128" s="21"/>
      <c r="G128" s="19"/>
      <c r="H128" s="55" t="s">
        <v>5235</v>
      </c>
      <c r="I128" s="2" t="s">
        <v>5264</v>
      </c>
      <c r="J128" s="21">
        <v>1</v>
      </c>
      <c r="K128" s="21"/>
      <c r="L128" s="1">
        <v>1</v>
      </c>
      <c r="M128" s="21"/>
      <c r="N128" s="21"/>
      <c r="O128" s="19" t="s">
        <v>103</v>
      </c>
      <c r="P128" s="37">
        <v>44564</v>
      </c>
      <c r="Q128" s="34"/>
      <c r="R128" s="21" t="s">
        <v>81</v>
      </c>
      <c r="S128" s="21"/>
      <c r="T128" s="21" t="s">
        <v>73</v>
      </c>
      <c r="U128" s="21" t="s">
        <v>68</v>
      </c>
      <c r="V128" s="21" t="s">
        <v>229</v>
      </c>
      <c r="W128" s="21" t="s">
        <v>76</v>
      </c>
      <c r="X128" s="263" t="s">
        <v>5277</v>
      </c>
      <c r="Y128" s="271">
        <v>37463</v>
      </c>
      <c r="Z128" s="248"/>
      <c r="AA128" s="27"/>
      <c r="AB128" s="21"/>
      <c r="AC128" s="21" t="s">
        <v>5282</v>
      </c>
      <c r="AD128" s="21" t="s">
        <v>5309</v>
      </c>
      <c r="AE128" s="21"/>
      <c r="AF128" s="21"/>
      <c r="AG128" s="21"/>
      <c r="AH128" s="21" t="s">
        <v>68</v>
      </c>
      <c r="AI128" s="21"/>
      <c r="AJ128" s="21"/>
      <c r="AK128" s="192"/>
      <c r="AL128" s="21"/>
    </row>
    <row r="129" spans="1:38" s="39" customFormat="1" ht="14">
      <c r="A129" s="36">
        <v>25</v>
      </c>
      <c r="B129" s="129" t="s">
        <v>282</v>
      </c>
      <c r="C129" s="21" t="s">
        <v>128</v>
      </c>
      <c r="D129" s="19" t="s">
        <v>290</v>
      </c>
      <c r="E129" s="21" t="s">
        <v>5271</v>
      </c>
      <c r="F129" s="21"/>
      <c r="G129" s="19"/>
      <c r="H129" s="55" t="s">
        <v>5236</v>
      </c>
      <c r="I129" s="2" t="s">
        <v>5265</v>
      </c>
      <c r="J129" s="21"/>
      <c r="K129" s="21">
        <v>1</v>
      </c>
      <c r="L129" s="1">
        <v>1</v>
      </c>
      <c r="M129" s="21"/>
      <c r="N129" s="21"/>
      <c r="O129" s="19" t="s">
        <v>103</v>
      </c>
      <c r="P129" s="37">
        <v>44564</v>
      </c>
      <c r="Q129" s="34"/>
      <c r="R129" s="21" t="s">
        <v>54</v>
      </c>
      <c r="S129" s="21" t="s">
        <v>62</v>
      </c>
      <c r="T129" s="21" t="s">
        <v>49</v>
      </c>
      <c r="U129" s="21" t="s">
        <v>126</v>
      </c>
      <c r="V129" s="21" t="s">
        <v>144</v>
      </c>
      <c r="W129" s="21" t="s">
        <v>88</v>
      </c>
      <c r="X129" s="263" t="s">
        <v>144</v>
      </c>
      <c r="Y129" s="271">
        <v>30149</v>
      </c>
      <c r="Z129" s="248"/>
      <c r="AA129" s="27"/>
      <c r="AB129" s="21"/>
      <c r="AC129" s="21" t="s">
        <v>5282</v>
      </c>
      <c r="AD129" s="21" t="s">
        <v>5310</v>
      </c>
      <c r="AE129" s="21"/>
      <c r="AF129" s="21"/>
      <c r="AG129" s="21" t="s">
        <v>74</v>
      </c>
      <c r="AH129" s="21"/>
      <c r="AI129" s="21"/>
      <c r="AJ129" s="21"/>
      <c r="AK129" s="192"/>
      <c r="AL129" s="21"/>
    </row>
    <row r="130" spans="1:38" s="39" customFormat="1" ht="14">
      <c r="A130" s="36">
        <v>26</v>
      </c>
      <c r="B130" s="129" t="s">
        <v>282</v>
      </c>
      <c r="C130" s="21" t="s">
        <v>128</v>
      </c>
      <c r="D130" s="19" t="s">
        <v>290</v>
      </c>
      <c r="E130" s="21" t="s">
        <v>5271</v>
      </c>
      <c r="F130" s="21"/>
      <c r="G130" s="19"/>
      <c r="H130" s="55" t="s">
        <v>5237</v>
      </c>
      <c r="I130" s="2" t="s">
        <v>5266</v>
      </c>
      <c r="J130" s="21">
        <v>1</v>
      </c>
      <c r="K130" s="21"/>
      <c r="L130" s="1">
        <v>1</v>
      </c>
      <c r="M130" s="21"/>
      <c r="N130" s="21"/>
      <c r="O130" s="19" t="s">
        <v>103</v>
      </c>
      <c r="P130" s="37">
        <v>44564</v>
      </c>
      <c r="Q130" s="34"/>
      <c r="R130" s="21" t="s">
        <v>54</v>
      </c>
      <c r="S130" s="21" t="s">
        <v>62</v>
      </c>
      <c r="T130" s="21" t="s">
        <v>49</v>
      </c>
      <c r="U130" s="21" t="s">
        <v>126</v>
      </c>
      <c r="V130" s="21" t="s">
        <v>144</v>
      </c>
      <c r="W130" s="21" t="s">
        <v>71</v>
      </c>
      <c r="X130" s="263" t="s">
        <v>144</v>
      </c>
      <c r="Y130" s="271">
        <v>29813</v>
      </c>
      <c r="Z130" s="248"/>
      <c r="AA130" s="27"/>
      <c r="AB130" s="21"/>
      <c r="AC130" s="21" t="s">
        <v>5282</v>
      </c>
      <c r="AD130" s="21" t="s">
        <v>5310</v>
      </c>
      <c r="AE130" s="21"/>
      <c r="AF130" s="21"/>
      <c r="AG130" s="21" t="s">
        <v>74</v>
      </c>
      <c r="AH130" s="21"/>
      <c r="AI130" s="21"/>
      <c r="AJ130" s="21"/>
      <c r="AK130" s="192"/>
      <c r="AL130" s="21"/>
    </row>
    <row r="131" spans="1:38" s="39" customFormat="1" ht="14">
      <c r="A131" s="36">
        <v>27</v>
      </c>
      <c r="B131" s="129" t="s">
        <v>282</v>
      </c>
      <c r="C131" s="21" t="s">
        <v>128</v>
      </c>
      <c r="D131" s="19" t="s">
        <v>290</v>
      </c>
      <c r="E131" s="21" t="s">
        <v>5271</v>
      </c>
      <c r="F131" s="21"/>
      <c r="G131" s="19"/>
      <c r="H131" s="55" t="s">
        <v>5238</v>
      </c>
      <c r="I131" s="2" t="s">
        <v>5267</v>
      </c>
      <c r="J131" s="21">
        <v>1</v>
      </c>
      <c r="K131" s="21"/>
      <c r="L131" s="1">
        <v>1</v>
      </c>
      <c r="M131" s="21"/>
      <c r="N131" s="21"/>
      <c r="O131" s="19" t="s">
        <v>103</v>
      </c>
      <c r="P131" s="37">
        <v>44564</v>
      </c>
      <c r="Q131" s="34"/>
      <c r="R131" s="21" t="s">
        <v>78</v>
      </c>
      <c r="S131" s="21"/>
      <c r="T131" s="21" t="s">
        <v>73</v>
      </c>
      <c r="U131" s="21" t="s">
        <v>68</v>
      </c>
      <c r="V131" s="21" t="s">
        <v>180</v>
      </c>
      <c r="W131" s="21" t="s">
        <v>71</v>
      </c>
      <c r="X131" s="263" t="s">
        <v>3730</v>
      </c>
      <c r="Y131" s="271">
        <v>25750</v>
      </c>
      <c r="Z131" s="248"/>
      <c r="AA131" s="27"/>
      <c r="AB131" s="21"/>
      <c r="AC131" s="21" t="s">
        <v>5282</v>
      </c>
      <c r="AD131" s="21" t="s">
        <v>5298</v>
      </c>
      <c r="AE131" s="21"/>
      <c r="AF131" s="21"/>
      <c r="AG131" s="21"/>
      <c r="AH131" s="21" t="s">
        <v>68</v>
      </c>
      <c r="AI131" s="21"/>
      <c r="AJ131" s="21"/>
      <c r="AK131" s="192"/>
      <c r="AL131" s="21"/>
    </row>
    <row r="132" spans="1:38" s="39" customFormat="1" ht="14">
      <c r="A132" s="36">
        <v>28</v>
      </c>
      <c r="B132" s="129" t="s">
        <v>282</v>
      </c>
      <c r="C132" s="21" t="s">
        <v>128</v>
      </c>
      <c r="D132" s="19" t="s">
        <v>290</v>
      </c>
      <c r="E132" s="21" t="s">
        <v>5271</v>
      </c>
      <c r="F132" s="21"/>
      <c r="G132" s="19"/>
      <c r="H132" s="55" t="s">
        <v>5239</v>
      </c>
      <c r="I132" s="2" t="s">
        <v>5268</v>
      </c>
      <c r="J132" s="21">
        <v>1</v>
      </c>
      <c r="K132" s="21"/>
      <c r="L132" s="1">
        <v>1</v>
      </c>
      <c r="M132" s="21"/>
      <c r="N132" s="21"/>
      <c r="O132" s="19" t="s">
        <v>103</v>
      </c>
      <c r="P132" s="37">
        <v>44564</v>
      </c>
      <c r="Q132" s="34"/>
      <c r="R132" s="21" t="s">
        <v>81</v>
      </c>
      <c r="S132" s="21"/>
      <c r="T132" s="21" t="s">
        <v>63</v>
      </c>
      <c r="U132" s="21" t="s">
        <v>68</v>
      </c>
      <c r="V132" s="21" t="s">
        <v>135</v>
      </c>
      <c r="W132" s="21" t="s">
        <v>56</v>
      </c>
      <c r="X132" s="263" t="s">
        <v>5278</v>
      </c>
      <c r="Y132" s="271">
        <v>31974</v>
      </c>
      <c r="Z132" s="248"/>
      <c r="AA132" s="27"/>
      <c r="AB132" s="21"/>
      <c r="AC132" s="21" t="s">
        <v>5282</v>
      </c>
      <c r="AD132" s="21" t="s">
        <v>5312</v>
      </c>
      <c r="AE132" s="21"/>
      <c r="AF132" s="21"/>
      <c r="AG132" s="21"/>
      <c r="AH132" s="21" t="s">
        <v>68</v>
      </c>
      <c r="AI132" s="21"/>
      <c r="AJ132" s="21"/>
      <c r="AK132" s="192"/>
      <c r="AL132" s="21"/>
    </row>
    <row r="133" spans="1:38" s="39" customFormat="1" ht="14">
      <c r="A133" s="36">
        <v>29</v>
      </c>
      <c r="B133" s="129" t="s">
        <v>282</v>
      </c>
      <c r="C133" s="21" t="s">
        <v>128</v>
      </c>
      <c r="D133" s="19" t="s">
        <v>290</v>
      </c>
      <c r="E133" s="21" t="s">
        <v>5271</v>
      </c>
      <c r="F133" s="21"/>
      <c r="G133" s="19"/>
      <c r="H133" s="55" t="s">
        <v>5240</v>
      </c>
      <c r="I133" s="2" t="s">
        <v>5269</v>
      </c>
      <c r="J133" s="21">
        <v>1</v>
      </c>
      <c r="K133" s="21"/>
      <c r="L133" s="1">
        <v>1</v>
      </c>
      <c r="M133" s="21"/>
      <c r="N133" s="21"/>
      <c r="O133" s="19" t="s">
        <v>103</v>
      </c>
      <c r="P133" s="37">
        <v>44564</v>
      </c>
      <c r="Q133" s="34"/>
      <c r="R133" s="21" t="s">
        <v>78</v>
      </c>
      <c r="S133" s="21"/>
      <c r="T133" s="21" t="s">
        <v>73</v>
      </c>
      <c r="U133" s="21" t="s">
        <v>64</v>
      </c>
      <c r="V133" s="21" t="s">
        <v>5279</v>
      </c>
      <c r="W133" s="21" t="s">
        <v>76</v>
      </c>
      <c r="X133" s="263" t="s">
        <v>5279</v>
      </c>
      <c r="Y133" s="271">
        <v>34977</v>
      </c>
      <c r="Z133" s="248"/>
      <c r="AA133" s="27"/>
      <c r="AB133" s="21"/>
      <c r="AC133" s="21" t="s">
        <v>5282</v>
      </c>
      <c r="AD133" s="21" t="s">
        <v>3825</v>
      </c>
      <c r="AE133" s="21"/>
      <c r="AF133" s="21"/>
      <c r="AG133" s="21" t="s">
        <v>74</v>
      </c>
      <c r="AH133" s="21"/>
      <c r="AI133" s="21"/>
      <c r="AJ133" s="21"/>
      <c r="AK133" s="192"/>
      <c r="AL133" s="21"/>
    </row>
    <row r="134" spans="1:38" s="39" customFormat="1" ht="14.5" thickBot="1">
      <c r="A134" s="36">
        <v>30</v>
      </c>
      <c r="B134" s="129" t="s">
        <v>282</v>
      </c>
      <c r="C134" s="21" t="s">
        <v>128</v>
      </c>
      <c r="D134" s="19" t="s">
        <v>290</v>
      </c>
      <c r="E134" s="21" t="s">
        <v>5271</v>
      </c>
      <c r="F134" s="21"/>
      <c r="G134" s="19"/>
      <c r="H134" s="55" t="s">
        <v>5241</v>
      </c>
      <c r="I134" s="2" t="s">
        <v>5270</v>
      </c>
      <c r="J134" s="21"/>
      <c r="K134" s="21">
        <v>1</v>
      </c>
      <c r="L134" s="1">
        <v>1</v>
      </c>
      <c r="M134" s="21"/>
      <c r="N134" s="21"/>
      <c r="O134" s="19" t="s">
        <v>103</v>
      </c>
      <c r="P134" s="37">
        <v>44564</v>
      </c>
      <c r="Q134" s="34"/>
      <c r="R134" s="21" t="s">
        <v>54</v>
      </c>
      <c r="S134" s="21" t="s">
        <v>55</v>
      </c>
      <c r="T134" s="21" t="s">
        <v>73</v>
      </c>
      <c r="U134" s="21" t="s">
        <v>68</v>
      </c>
      <c r="V134" s="21" t="s">
        <v>229</v>
      </c>
      <c r="W134" s="21" t="s">
        <v>88</v>
      </c>
      <c r="X134" s="263" t="s">
        <v>2520</v>
      </c>
      <c r="Y134" s="271">
        <v>36107</v>
      </c>
      <c r="Z134" s="248"/>
      <c r="AA134" s="27"/>
      <c r="AB134" s="21"/>
      <c r="AC134" s="21" t="s">
        <v>5282</v>
      </c>
      <c r="AD134" s="21" t="s">
        <v>5313</v>
      </c>
      <c r="AE134" s="21"/>
      <c r="AF134" s="21"/>
      <c r="AG134" s="21"/>
      <c r="AH134" s="21" t="s">
        <v>68</v>
      </c>
      <c r="AI134" s="21"/>
      <c r="AJ134" s="21"/>
      <c r="AK134" s="192"/>
      <c r="AL134" s="21"/>
    </row>
    <row r="135" spans="1:38" ht="17" customHeight="1" thickTop="1">
      <c r="A135" s="225"/>
      <c r="B135" s="14"/>
      <c r="C135" s="9"/>
      <c r="D135" s="9"/>
      <c r="E135" s="9"/>
      <c r="F135" s="9"/>
      <c r="G135" s="9"/>
      <c r="H135" s="9"/>
      <c r="I135" s="10"/>
      <c r="J135" s="226">
        <f>SUM(J105:J134)</f>
        <v>16</v>
      </c>
      <c r="K135" s="226">
        <f>SUM(K105:K134)</f>
        <v>14</v>
      </c>
      <c r="L135" s="226">
        <f>SUM(L105:L134)</f>
        <v>30</v>
      </c>
      <c r="M135" s="226">
        <f>SUM(M105:M134)</f>
        <v>0</v>
      </c>
      <c r="N135" s="226">
        <f>SUM(N105:N134)</f>
        <v>0</v>
      </c>
      <c r="O135" s="11"/>
      <c r="P135" s="13"/>
      <c r="Q135" s="12"/>
      <c r="R135" s="13"/>
      <c r="S135" s="9"/>
      <c r="T135" s="9"/>
      <c r="U135" s="9"/>
      <c r="V135" s="9"/>
      <c r="W135" s="9"/>
      <c r="X135" s="10"/>
      <c r="Y135" s="227"/>
      <c r="Z135" s="14"/>
      <c r="AA135" s="14"/>
      <c r="AB135" s="14"/>
      <c r="AC135" s="9"/>
      <c r="AD135" s="9"/>
      <c r="AE135" s="9"/>
      <c r="AF135" s="9"/>
      <c r="AG135" s="9"/>
      <c r="AH135" s="9"/>
      <c r="AI135" s="14"/>
      <c r="AJ135" s="14"/>
      <c r="AK135" s="15"/>
      <c r="AL135" s="228"/>
    </row>
    <row r="136" spans="1:38" ht="17" customHeight="1">
      <c r="A136" s="229"/>
      <c r="B136" s="230"/>
      <c r="C136" s="231"/>
      <c r="D136" s="231"/>
      <c r="E136" s="231"/>
      <c r="F136" s="231"/>
      <c r="G136" s="231"/>
      <c r="H136" s="231"/>
      <c r="I136" s="232"/>
      <c r="J136" s="813">
        <f>J135+K135</f>
        <v>30</v>
      </c>
      <c r="K136" s="813"/>
      <c r="L136" s="814">
        <f>L135+M135+N135</f>
        <v>30</v>
      </c>
      <c r="M136" s="815"/>
      <c r="N136" s="816"/>
      <c r="O136" s="233"/>
      <c r="P136" s="234"/>
      <c r="Q136" s="233"/>
      <c r="R136" s="231"/>
      <c r="S136" s="231"/>
      <c r="T136" s="232"/>
      <c r="U136" s="231"/>
      <c r="V136" s="231"/>
      <c r="W136" s="232"/>
      <c r="X136" s="235"/>
      <c r="Y136" s="230"/>
      <c r="Z136" s="230"/>
      <c r="AA136" s="230"/>
      <c r="AB136" s="231"/>
      <c r="AC136" s="231"/>
      <c r="AD136" s="231"/>
      <c r="AE136" s="231"/>
      <c r="AF136" s="231"/>
      <c r="AG136" s="231"/>
      <c r="AH136" s="230"/>
      <c r="AI136" s="230"/>
      <c r="AJ136" s="236"/>
      <c r="AK136" s="237"/>
      <c r="AL136" s="237"/>
    </row>
    <row r="137" spans="1:38">
      <c r="A137" s="105"/>
      <c r="O137" s="106"/>
      <c r="P137" s="88"/>
      <c r="T137" s="89"/>
      <c r="W137" s="89"/>
      <c r="X137" s="91"/>
      <c r="Y137" s="88"/>
      <c r="AJ137" s="92"/>
    </row>
    <row r="141" spans="1:38" s="94" customFormat="1" ht="14">
      <c r="A141" s="21">
        <v>50</v>
      </c>
      <c r="B141" s="129" t="s">
        <v>282</v>
      </c>
      <c r="C141" s="21" t="s">
        <v>128</v>
      </c>
      <c r="D141" s="21" t="s">
        <v>290</v>
      </c>
      <c r="E141" s="21" t="s">
        <v>173</v>
      </c>
      <c r="F141" s="21" t="s">
        <v>4900</v>
      </c>
      <c r="G141" s="21" t="s">
        <v>4169</v>
      </c>
      <c r="H141" s="21" t="s">
        <v>1234</v>
      </c>
      <c r="I141" s="2" t="s">
        <v>1235</v>
      </c>
      <c r="J141" s="21">
        <v>1</v>
      </c>
      <c r="K141" s="21"/>
      <c r="L141" s="21">
        <v>1</v>
      </c>
      <c r="M141" s="21"/>
      <c r="N141" s="21"/>
      <c r="O141" s="21" t="s">
        <v>103</v>
      </c>
      <c r="P141" s="37">
        <v>44427</v>
      </c>
      <c r="Q141" s="34" t="str">
        <f ca="1">DATEDIF(P141,NOW(),"Y")&amp;" Tahun "&amp;DATEDIF(P141,NOW(),"YM")&amp;" Bulan"&amp;DATEDIF(P141,NOW(),"MD")&amp;" Hari"</f>
        <v>0 Tahun 11 Bulan17 Hari</v>
      </c>
      <c r="R141" s="21" t="s">
        <v>78</v>
      </c>
      <c r="S141" s="21" t="s">
        <v>146</v>
      </c>
      <c r="T141" s="21" t="s">
        <v>49</v>
      </c>
      <c r="U141" s="21" t="s">
        <v>50</v>
      </c>
      <c r="V141" s="21" t="s">
        <v>50</v>
      </c>
      <c r="W141" s="21" t="s">
        <v>51</v>
      </c>
      <c r="X141" s="31" t="s">
        <v>57</v>
      </c>
      <c r="Y141" s="61">
        <v>36104</v>
      </c>
      <c r="Z141" s="34" t="str">
        <f ca="1">DATEDIF(Y141,NOW(),"Y")&amp;" Tahun "&amp;DATEDIF(Y141,NOW(),"YM")&amp;" Bulan"</f>
        <v>23 Tahun 9 Bulan</v>
      </c>
      <c r="AA141" s="21"/>
      <c r="AB141" s="21"/>
      <c r="AC141" s="21" t="s">
        <v>4333</v>
      </c>
      <c r="AD141" s="21" t="s">
        <v>2973</v>
      </c>
      <c r="AE141" s="21"/>
      <c r="AF141" s="21" t="s">
        <v>57</v>
      </c>
      <c r="AG141" s="21" t="s">
        <v>146</v>
      </c>
      <c r="AH141" s="21" t="s">
        <v>146</v>
      </c>
      <c r="AI141" s="21">
        <v>19056350119</v>
      </c>
      <c r="AJ141" s="21"/>
      <c r="AK141" s="192">
        <v>952161578956000</v>
      </c>
      <c r="AL141" s="25"/>
    </row>
    <row r="142" spans="1:38" s="94" customFormat="1" ht="14">
      <c r="A142" s="21">
        <v>45</v>
      </c>
      <c r="B142" s="129" t="s">
        <v>282</v>
      </c>
      <c r="C142" s="21" t="s">
        <v>128</v>
      </c>
      <c r="D142" s="19" t="s">
        <v>290</v>
      </c>
      <c r="E142" s="21" t="s">
        <v>173</v>
      </c>
      <c r="F142" s="28"/>
      <c r="G142" s="26" t="s">
        <v>4020</v>
      </c>
      <c r="H142" s="26" t="s">
        <v>3812</v>
      </c>
      <c r="I142" s="67" t="s">
        <v>3811</v>
      </c>
      <c r="J142" s="52">
        <v>1</v>
      </c>
      <c r="K142" s="28"/>
      <c r="L142" s="28"/>
      <c r="M142" s="21">
        <v>1</v>
      </c>
      <c r="N142" s="52"/>
      <c r="O142" s="21" t="s">
        <v>105</v>
      </c>
      <c r="P142" s="53">
        <v>44392</v>
      </c>
      <c r="Q142" s="34" t="str">
        <f ca="1">DATEDIF(P142,NOW(),"Y")&amp;" Tahun "&amp;DATEDIF(P142,NOW(),"YM")&amp;" Bulan"&amp;DATEDIF(P142,NOW(),"MD")&amp;" Hari"</f>
        <v>1 Tahun 0 Bulan21 Hari</v>
      </c>
      <c r="R142" s="21" t="s">
        <v>81</v>
      </c>
      <c r="S142" s="23"/>
      <c r="T142" s="21" t="s">
        <v>73</v>
      </c>
      <c r="U142" s="21" t="s">
        <v>74</v>
      </c>
      <c r="V142" s="21" t="s">
        <v>3813</v>
      </c>
      <c r="W142" s="28" t="s">
        <v>56</v>
      </c>
      <c r="X142" s="54" t="s">
        <v>3814</v>
      </c>
      <c r="Y142" s="63">
        <v>32093</v>
      </c>
      <c r="Z142" s="22" t="str">
        <f ca="1">DATEDIF(Y142,NOW(),"Y")&amp;" Tahun "&amp;DATEDIF(Y142,NOW(),"YM")&amp;" Bulan"</f>
        <v>34 Tahun 8 Bulan</v>
      </c>
      <c r="AA142" s="27"/>
      <c r="AB142" s="21"/>
      <c r="AC142" s="21" t="s">
        <v>4333</v>
      </c>
      <c r="AD142" s="49" t="s">
        <v>3815</v>
      </c>
      <c r="AE142" s="21" t="s">
        <v>74</v>
      </c>
      <c r="AF142" s="49" t="s">
        <v>2447</v>
      </c>
      <c r="AG142" s="49"/>
      <c r="AH142" s="49"/>
      <c r="AI142" s="50"/>
      <c r="AJ142" s="21"/>
      <c r="AK142" s="199"/>
      <c r="AL142" s="85"/>
    </row>
  </sheetData>
  <autoFilter ref="A1:AL136"/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36:K136"/>
    <mergeCell ref="L136:N136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J28:K28"/>
    <mergeCell ref="L28:N28"/>
    <mergeCell ref="A32:A33"/>
    <mergeCell ref="B32:B33"/>
    <mergeCell ref="C32:D32"/>
    <mergeCell ref="E32:E33"/>
    <mergeCell ref="F32:F33"/>
    <mergeCell ref="G32:G33"/>
    <mergeCell ref="H32:H33"/>
    <mergeCell ref="I32:I33"/>
    <mergeCell ref="J32:K32"/>
    <mergeCell ref="L32:N32"/>
    <mergeCell ref="O32:O33"/>
    <mergeCell ref="P32:Q32"/>
    <mergeCell ref="R32:R33"/>
    <mergeCell ref="S32:S33"/>
    <mergeCell ref="T32:T33"/>
    <mergeCell ref="U32:V32"/>
    <mergeCell ref="W32:W33"/>
    <mergeCell ref="X32:Y32"/>
    <mergeCell ref="Z32:Z33"/>
    <mergeCell ref="AA32:AB32"/>
    <mergeCell ref="AC32:AD32"/>
    <mergeCell ref="AE32:AH32"/>
    <mergeCell ref="AI32:AI33"/>
    <mergeCell ref="AJ32:AJ33"/>
    <mergeCell ref="AK32:AK33"/>
    <mergeCell ref="AL32:AL33"/>
    <mergeCell ref="J99:K99"/>
    <mergeCell ref="L99:N99"/>
    <mergeCell ref="A103:A104"/>
    <mergeCell ref="B103:B104"/>
    <mergeCell ref="C103:D103"/>
    <mergeCell ref="E103:E104"/>
    <mergeCell ref="F103:F104"/>
    <mergeCell ref="G103:G104"/>
    <mergeCell ref="H103:H104"/>
    <mergeCell ref="I103:I104"/>
    <mergeCell ref="J103:K103"/>
    <mergeCell ref="L103:N103"/>
    <mergeCell ref="O103:O104"/>
    <mergeCell ref="P103:Q103"/>
    <mergeCell ref="R103:R104"/>
    <mergeCell ref="S103:S104"/>
    <mergeCell ref="T103:T104"/>
    <mergeCell ref="U103:V103"/>
    <mergeCell ref="W103:W104"/>
    <mergeCell ref="X103:Y103"/>
    <mergeCell ref="AJ103:AJ104"/>
    <mergeCell ref="AK103:AK104"/>
    <mergeCell ref="AL103:AL104"/>
    <mergeCell ref="Z103:Z104"/>
    <mergeCell ref="AA103:AB103"/>
    <mergeCell ref="AC103:AD103"/>
    <mergeCell ref="AE103:AH103"/>
    <mergeCell ref="AI103:AI104"/>
  </mergeCells>
  <conditionalFormatting sqref="G4:G5">
    <cfRule type="duplicateValues" dxfId="119" priority="18"/>
  </conditionalFormatting>
  <conditionalFormatting sqref="G4:G5">
    <cfRule type="duplicateValues" dxfId="118" priority="19"/>
  </conditionalFormatting>
  <conditionalFormatting sqref="H4:H5">
    <cfRule type="duplicateValues" dxfId="117" priority="17"/>
  </conditionalFormatting>
  <conditionalFormatting sqref="G4:G5">
    <cfRule type="duplicateValues" dxfId="116" priority="20"/>
  </conditionalFormatting>
  <conditionalFormatting sqref="H4:H5">
    <cfRule type="duplicateValues" dxfId="115" priority="21"/>
  </conditionalFormatting>
  <conditionalFormatting sqref="G32:G33">
    <cfRule type="duplicateValues" dxfId="114" priority="8"/>
  </conditionalFormatting>
  <conditionalFormatting sqref="G32:G33">
    <cfRule type="duplicateValues" dxfId="113" priority="9"/>
  </conditionalFormatting>
  <conditionalFormatting sqref="H32:H33">
    <cfRule type="duplicateValues" dxfId="112" priority="7"/>
  </conditionalFormatting>
  <conditionalFormatting sqref="G32:G33">
    <cfRule type="duplicateValues" dxfId="111" priority="10"/>
  </conditionalFormatting>
  <conditionalFormatting sqref="H32:H33">
    <cfRule type="duplicateValues" dxfId="110" priority="11"/>
  </conditionalFormatting>
  <conditionalFormatting sqref="G103:G104">
    <cfRule type="duplicateValues" dxfId="109" priority="2"/>
  </conditionalFormatting>
  <conditionalFormatting sqref="G103:G104">
    <cfRule type="duplicateValues" dxfId="108" priority="3"/>
  </conditionalFormatting>
  <conditionalFormatting sqref="H103:H104">
    <cfRule type="duplicateValues" dxfId="107" priority="1"/>
  </conditionalFormatting>
  <conditionalFormatting sqref="G103:G104">
    <cfRule type="duplicateValues" dxfId="106" priority="4"/>
  </conditionalFormatting>
  <conditionalFormatting sqref="H103:H104">
    <cfRule type="duplicateValues" dxfId="105" priority="5"/>
  </conditionalFormatting>
  <conditionalFormatting sqref="I4:I5">
    <cfRule type="duplicateValues" dxfId="104" priority="38"/>
  </conditionalFormatting>
  <conditionalFormatting sqref="I32:I33">
    <cfRule type="duplicateValues" dxfId="103" priority="39"/>
  </conditionalFormatting>
  <conditionalFormatting sqref="I103:I104">
    <cfRule type="duplicateValues" dxfId="102" priority="40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6"/>
  <sheetViews>
    <sheetView topLeftCell="G145" zoomScale="70" zoomScaleNormal="70" workbookViewId="0">
      <selection activeCell="I12" sqref="I12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4.54296875" style="88" customWidth="1"/>
    <col min="4" max="4" width="7.90625" style="88" customWidth="1"/>
    <col min="5" max="5" width="17.26953125" style="88" customWidth="1"/>
    <col min="6" max="6" width="15.1796875" style="88" customWidth="1"/>
    <col min="7" max="7" width="15.54296875" style="88" customWidth="1"/>
    <col min="8" max="8" width="16" style="88" customWidth="1"/>
    <col min="9" max="9" width="25" style="89" customWidth="1"/>
    <col min="10" max="10" width="6.54296875" style="88" customWidth="1"/>
    <col min="11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4.5" thickTop="1">
      <c r="A6" s="64">
        <v>1</v>
      </c>
      <c r="B6" s="29" t="s">
        <v>282</v>
      </c>
      <c r="C6" s="1" t="s">
        <v>128</v>
      </c>
      <c r="D6" s="1" t="s">
        <v>288</v>
      </c>
      <c r="E6" s="1" t="s">
        <v>160</v>
      </c>
      <c r="F6" s="1" t="s">
        <v>1706</v>
      </c>
      <c r="G6" s="1" t="s">
        <v>1707</v>
      </c>
      <c r="H6" s="1" t="s">
        <v>1708</v>
      </c>
      <c r="I6" s="660" t="s">
        <v>1709</v>
      </c>
      <c r="J6" s="1">
        <v>1</v>
      </c>
      <c r="K6" s="1"/>
      <c r="L6" s="1">
        <v>1</v>
      </c>
      <c r="M6" s="1"/>
      <c r="N6" s="1"/>
      <c r="O6" s="1" t="s">
        <v>2417</v>
      </c>
      <c r="P6" s="20">
        <v>41719</v>
      </c>
      <c r="Q6" s="4" t="str">
        <f t="shared" ref="Q6" ca="1" si="0">DATEDIF(P6,NOW(),"Y")&amp;" Tahun "&amp;DATEDIF(P6,NOW(),"YM")&amp;" Bulan"&amp;DATEDIF(P6,NOW(),"MD")&amp;" Hari"</f>
        <v>8 Tahun 4 Bulan15 Hari</v>
      </c>
      <c r="R6" s="1" t="s">
        <v>58</v>
      </c>
      <c r="S6" s="1" t="s">
        <v>146</v>
      </c>
      <c r="T6" s="1" t="s">
        <v>49</v>
      </c>
      <c r="U6" s="1" t="s">
        <v>50</v>
      </c>
      <c r="V6" s="1" t="s">
        <v>50</v>
      </c>
      <c r="W6" s="1" t="s">
        <v>76</v>
      </c>
      <c r="X6" s="2" t="s">
        <v>225</v>
      </c>
      <c r="Y6" s="71">
        <v>33495</v>
      </c>
      <c r="Z6" s="4" t="str">
        <f t="shared" ref="Z6" ca="1" si="1">DATEDIF(Y6,NOW(),"Y")&amp;" Tahun "&amp;DATEDIF(Y6,NOW(),"YM")&amp;" Bulan"</f>
        <v>30 Tahun 10 Bulan</v>
      </c>
      <c r="AA6" s="1"/>
      <c r="AB6" s="1"/>
      <c r="AC6" s="1" t="s">
        <v>1893</v>
      </c>
      <c r="AD6" s="1" t="s">
        <v>4657</v>
      </c>
      <c r="AE6" s="1"/>
      <c r="AF6" s="1" t="s">
        <v>146</v>
      </c>
      <c r="AG6" s="1" t="s">
        <v>146</v>
      </c>
      <c r="AH6" s="1" t="s">
        <v>146</v>
      </c>
      <c r="AI6" s="1">
        <v>12026918289</v>
      </c>
      <c r="AJ6" s="1"/>
      <c r="AK6" s="286">
        <v>717273502956000</v>
      </c>
      <c r="AL6" s="1">
        <v>357776678</v>
      </c>
    </row>
    <row r="7" spans="1:38" s="97" customFormat="1" ht="14">
      <c r="A7" s="64">
        <v>2</v>
      </c>
      <c r="B7" s="1" t="s">
        <v>282</v>
      </c>
      <c r="C7" s="1" t="s">
        <v>128</v>
      </c>
      <c r="D7" s="1" t="s">
        <v>288</v>
      </c>
      <c r="E7" s="1" t="s">
        <v>160</v>
      </c>
      <c r="F7" s="1"/>
      <c r="G7" s="1" t="s">
        <v>4105</v>
      </c>
      <c r="H7" s="1" t="s">
        <v>1415</v>
      </c>
      <c r="I7" s="2" t="s">
        <v>1416</v>
      </c>
      <c r="J7" s="1">
        <v>1</v>
      </c>
      <c r="K7" s="1"/>
      <c r="L7" s="1">
        <v>1</v>
      </c>
      <c r="M7" s="1"/>
      <c r="N7" s="1"/>
      <c r="O7" s="1" t="s">
        <v>2417</v>
      </c>
      <c r="P7" s="20">
        <v>44409</v>
      </c>
      <c r="Q7" s="4" t="str">
        <f t="shared" ref="Q7:Q12" ca="1" si="2">DATEDIF(P7,NOW(),"Y")&amp;" Tahun "&amp;DATEDIF(P7,NOW(),"YM")&amp;" Bulan"&amp;DATEDIF(P7,NOW(),"MD")&amp;" Hari"</f>
        <v>1 Tahun 0 Bulan4 Hari</v>
      </c>
      <c r="R7" s="1" t="s">
        <v>54</v>
      </c>
      <c r="S7" s="1" t="s">
        <v>146</v>
      </c>
      <c r="T7" s="1" t="s">
        <v>49</v>
      </c>
      <c r="U7" s="1" t="s">
        <v>68</v>
      </c>
      <c r="V7" s="1" t="s">
        <v>2611</v>
      </c>
      <c r="W7" s="1" t="s">
        <v>56</v>
      </c>
      <c r="X7" s="2" t="s">
        <v>212</v>
      </c>
      <c r="Y7" s="71">
        <v>28038</v>
      </c>
      <c r="Z7" s="4" t="str">
        <f t="shared" ref="Z7:Z12" ca="1" si="3">DATEDIF(Y7,NOW(),"Y")&amp;" Tahun "&amp;DATEDIF(Y7,NOW(),"YM")&amp;" Bulan"</f>
        <v>45 Tahun 10 Bulan</v>
      </c>
      <c r="AA7" s="1"/>
      <c r="AB7" s="1"/>
      <c r="AC7" s="1" t="s">
        <v>1474</v>
      </c>
      <c r="AD7" s="1" t="s">
        <v>3018</v>
      </c>
      <c r="AE7" s="1"/>
      <c r="AF7" s="1" t="s">
        <v>146</v>
      </c>
      <c r="AG7" s="1" t="s">
        <v>74</v>
      </c>
      <c r="AH7" s="1" t="s">
        <v>146</v>
      </c>
      <c r="AI7" s="1"/>
      <c r="AJ7" s="1"/>
      <c r="AK7" s="286"/>
      <c r="AL7" s="1"/>
    </row>
    <row r="8" spans="1:38" s="97" customFormat="1" ht="14">
      <c r="A8" s="64">
        <v>3</v>
      </c>
      <c r="B8" s="29" t="s">
        <v>282</v>
      </c>
      <c r="C8" s="1" t="s">
        <v>128</v>
      </c>
      <c r="D8" s="1" t="s">
        <v>288</v>
      </c>
      <c r="E8" s="1" t="s">
        <v>3779</v>
      </c>
      <c r="F8" s="1" t="s">
        <v>1336</v>
      </c>
      <c r="G8" s="1" t="s">
        <v>1337</v>
      </c>
      <c r="H8" s="1" t="s">
        <v>1338</v>
      </c>
      <c r="I8" s="2" t="s">
        <v>1339</v>
      </c>
      <c r="J8" s="1">
        <v>1</v>
      </c>
      <c r="K8" s="1"/>
      <c r="L8" s="1">
        <v>1</v>
      </c>
      <c r="M8" s="1"/>
      <c r="N8" s="1"/>
      <c r="O8" s="1" t="s">
        <v>161</v>
      </c>
      <c r="P8" s="20">
        <v>42543</v>
      </c>
      <c r="Q8" s="4" t="str">
        <f t="shared" ca="1" si="2"/>
        <v>6 Tahun 1 Bulan14 Hari</v>
      </c>
      <c r="R8" s="1" t="s">
        <v>54</v>
      </c>
      <c r="S8" s="1"/>
      <c r="T8" s="1" t="s">
        <v>73</v>
      </c>
      <c r="U8" s="1" t="s">
        <v>68</v>
      </c>
      <c r="V8" s="1" t="s">
        <v>68</v>
      </c>
      <c r="W8" s="1" t="s">
        <v>76</v>
      </c>
      <c r="X8" s="2" t="s">
        <v>150</v>
      </c>
      <c r="Y8" s="71">
        <v>34910</v>
      </c>
      <c r="Z8" s="4" t="str">
        <f t="shared" ca="1" si="3"/>
        <v>27 Tahun 0 Bulan</v>
      </c>
      <c r="AA8" s="1"/>
      <c r="AB8" s="1"/>
      <c r="AC8" s="1" t="s">
        <v>1474</v>
      </c>
      <c r="AD8" s="1" t="s">
        <v>4605</v>
      </c>
      <c r="AE8" s="1"/>
      <c r="AF8" s="1" t="s">
        <v>146</v>
      </c>
      <c r="AG8" s="1" t="s">
        <v>146</v>
      </c>
      <c r="AH8" s="1" t="s">
        <v>146</v>
      </c>
      <c r="AI8" s="1">
        <v>17010933673</v>
      </c>
      <c r="AJ8" s="1"/>
      <c r="AK8" s="286"/>
      <c r="AL8" s="1">
        <v>483633635</v>
      </c>
    </row>
    <row r="9" spans="1:38" s="38" customFormat="1" ht="14">
      <c r="A9" s="64">
        <v>4</v>
      </c>
      <c r="B9" s="29" t="s">
        <v>282</v>
      </c>
      <c r="C9" s="1" t="s">
        <v>128</v>
      </c>
      <c r="D9" s="7" t="s">
        <v>288</v>
      </c>
      <c r="E9" s="1" t="s">
        <v>160</v>
      </c>
      <c r="F9" s="1" t="s">
        <v>1702</v>
      </c>
      <c r="G9" s="1" t="s">
        <v>1703</v>
      </c>
      <c r="H9" s="1" t="s">
        <v>1704</v>
      </c>
      <c r="I9" s="2" t="s">
        <v>1705</v>
      </c>
      <c r="J9" s="1">
        <v>1</v>
      </c>
      <c r="K9" s="1"/>
      <c r="L9" s="1">
        <v>1</v>
      </c>
      <c r="M9" s="1"/>
      <c r="N9" s="1"/>
      <c r="O9" s="1" t="s">
        <v>2416</v>
      </c>
      <c r="P9" s="20">
        <v>42226</v>
      </c>
      <c r="Q9" s="4" t="str">
        <f t="shared" ca="1" si="2"/>
        <v>6 Tahun 11 Bulan26 Hari</v>
      </c>
      <c r="R9" s="1" t="s">
        <v>54</v>
      </c>
      <c r="S9" s="1" t="s">
        <v>146</v>
      </c>
      <c r="T9" s="1" t="s">
        <v>49</v>
      </c>
      <c r="U9" s="1" t="s">
        <v>50</v>
      </c>
      <c r="V9" s="1" t="s">
        <v>50</v>
      </c>
      <c r="W9" s="1" t="s">
        <v>56</v>
      </c>
      <c r="X9" s="2" t="s">
        <v>57</v>
      </c>
      <c r="Y9" s="71">
        <v>30398</v>
      </c>
      <c r="Z9" s="4" t="str">
        <f t="shared" ca="1" si="3"/>
        <v>39 Tahun 4 Bulan</v>
      </c>
      <c r="AA9" s="1"/>
      <c r="AB9" s="1"/>
      <c r="AC9" s="1" t="s">
        <v>1893</v>
      </c>
      <c r="AD9" s="1" t="s">
        <v>4570</v>
      </c>
      <c r="AE9" s="1"/>
      <c r="AF9" s="1" t="s">
        <v>146</v>
      </c>
      <c r="AG9" s="1" t="s">
        <v>146</v>
      </c>
      <c r="AH9" s="1" t="s">
        <v>146</v>
      </c>
      <c r="AI9" s="1"/>
      <c r="AJ9" s="1"/>
      <c r="AK9" s="286">
        <v>589774132956000</v>
      </c>
      <c r="AL9" s="1">
        <v>433577735</v>
      </c>
    </row>
    <row r="10" spans="1:38" s="97" customFormat="1" ht="14">
      <c r="A10" s="64">
        <v>5</v>
      </c>
      <c r="B10" s="29" t="s">
        <v>282</v>
      </c>
      <c r="C10" s="1" t="s">
        <v>128</v>
      </c>
      <c r="D10" s="1" t="s">
        <v>288</v>
      </c>
      <c r="E10" s="1" t="s">
        <v>164</v>
      </c>
      <c r="F10" s="1" t="s">
        <v>1356</v>
      </c>
      <c r="G10" s="1" t="s">
        <v>1357</v>
      </c>
      <c r="H10" s="1" t="s">
        <v>1358</v>
      </c>
      <c r="I10" s="2" t="s">
        <v>1359</v>
      </c>
      <c r="J10" s="1"/>
      <c r="K10" s="1">
        <v>1</v>
      </c>
      <c r="L10" s="1">
        <v>1</v>
      </c>
      <c r="M10" s="1"/>
      <c r="N10" s="1"/>
      <c r="O10" s="1" t="s">
        <v>107</v>
      </c>
      <c r="P10" s="20">
        <v>43815</v>
      </c>
      <c r="Q10" s="4" t="str">
        <f t="shared" ca="1" si="2"/>
        <v>2 Tahun 7 Bulan20 Hari</v>
      </c>
      <c r="R10" s="1" t="s">
        <v>58</v>
      </c>
      <c r="S10" s="1" t="s">
        <v>195</v>
      </c>
      <c r="T10" s="1" t="s">
        <v>63</v>
      </c>
      <c r="U10" s="1" t="s">
        <v>66</v>
      </c>
      <c r="V10" s="1" t="s">
        <v>118</v>
      </c>
      <c r="W10" s="1" t="s">
        <v>204</v>
      </c>
      <c r="X10" s="2" t="s">
        <v>2597</v>
      </c>
      <c r="Y10" s="71">
        <v>36715</v>
      </c>
      <c r="Z10" s="4" t="str">
        <f t="shared" ca="1" si="3"/>
        <v>22 Tahun 0 Bulan</v>
      </c>
      <c r="AA10" s="1"/>
      <c r="AB10" s="1"/>
      <c r="AC10" s="1" t="s">
        <v>1474</v>
      </c>
      <c r="AD10" s="1" t="s">
        <v>3000</v>
      </c>
      <c r="AE10" s="1"/>
      <c r="AF10" s="1"/>
      <c r="AG10" s="1" t="s">
        <v>74</v>
      </c>
      <c r="AH10" s="1"/>
      <c r="AI10" s="1">
        <v>18076038159</v>
      </c>
      <c r="AJ10" s="1"/>
      <c r="AK10" s="286"/>
      <c r="AL10" s="1">
        <v>739053601</v>
      </c>
    </row>
    <row r="11" spans="1:38" s="97" customFormat="1" ht="14.5">
      <c r="A11" s="64">
        <v>6</v>
      </c>
      <c r="B11" s="29" t="s">
        <v>282</v>
      </c>
      <c r="C11" s="1" t="s">
        <v>128</v>
      </c>
      <c r="D11" s="7" t="s">
        <v>288</v>
      </c>
      <c r="E11" s="7" t="s">
        <v>164</v>
      </c>
      <c r="F11" s="7"/>
      <c r="G11" s="146"/>
      <c r="H11" s="76" t="s">
        <v>5022</v>
      </c>
      <c r="I11" s="8" t="s">
        <v>5024</v>
      </c>
      <c r="J11" s="7">
        <v>1</v>
      </c>
      <c r="K11" s="7"/>
      <c r="L11" s="7">
        <v>1</v>
      </c>
      <c r="M11" s="7"/>
      <c r="N11" s="7"/>
      <c r="O11" s="7" t="s">
        <v>103</v>
      </c>
      <c r="P11" s="30">
        <v>44517</v>
      </c>
      <c r="Q11" s="4" t="str">
        <f t="shared" ca="1" si="2"/>
        <v>0 Tahun 8 Bulan19 Hari</v>
      </c>
      <c r="R11" s="1" t="s">
        <v>58</v>
      </c>
      <c r="S11" s="7" t="s">
        <v>195</v>
      </c>
      <c r="T11" s="1" t="s">
        <v>49</v>
      </c>
      <c r="U11" s="1" t="s">
        <v>50</v>
      </c>
      <c r="V11" s="7" t="s">
        <v>50</v>
      </c>
      <c r="W11" s="7" t="s">
        <v>76</v>
      </c>
      <c r="X11" s="84" t="s">
        <v>57</v>
      </c>
      <c r="Y11" s="77">
        <v>37784</v>
      </c>
      <c r="Z11" s="4" t="str">
        <f t="shared" ca="1" si="3"/>
        <v>19 Tahun 1 Bulan</v>
      </c>
      <c r="AA11" s="7"/>
      <c r="AB11" s="7"/>
      <c r="AC11" s="1" t="s">
        <v>4527</v>
      </c>
      <c r="AD11" s="7" t="s">
        <v>5023</v>
      </c>
      <c r="AE11" s="7"/>
      <c r="AF11" s="7" t="s">
        <v>57</v>
      </c>
      <c r="AG11" s="7" t="s">
        <v>74</v>
      </c>
      <c r="AH11" s="7" t="s">
        <v>52</v>
      </c>
      <c r="AI11" s="7"/>
      <c r="AJ11" s="7"/>
      <c r="AK11" s="287"/>
      <c r="AL11" s="7"/>
    </row>
    <row r="12" spans="1:38" s="97" customFormat="1" ht="14">
      <c r="A12" s="64">
        <v>7</v>
      </c>
      <c r="B12" s="29" t="s">
        <v>282</v>
      </c>
      <c r="C12" s="1" t="s">
        <v>128</v>
      </c>
      <c r="D12" s="1" t="s">
        <v>283</v>
      </c>
      <c r="E12" s="1" t="s">
        <v>296</v>
      </c>
      <c r="F12" s="1" t="s">
        <v>1498</v>
      </c>
      <c r="G12" s="1" t="s">
        <v>1499</v>
      </c>
      <c r="H12" s="1" t="s">
        <v>1500</v>
      </c>
      <c r="I12" s="660" t="s">
        <v>1501</v>
      </c>
      <c r="J12" s="1">
        <v>1</v>
      </c>
      <c r="K12" s="1"/>
      <c r="L12" s="1">
        <v>1</v>
      </c>
      <c r="M12" s="1"/>
      <c r="N12" s="1"/>
      <c r="O12" s="1" t="s">
        <v>47</v>
      </c>
      <c r="P12" s="20">
        <v>42745</v>
      </c>
      <c r="Q12" s="4" t="str">
        <f t="shared" ca="1" si="2"/>
        <v>5 Tahun 6 Bulan26 Hari</v>
      </c>
      <c r="R12" s="1" t="s">
        <v>58</v>
      </c>
      <c r="S12" s="1" t="s">
        <v>146</v>
      </c>
      <c r="T12" s="1" t="s">
        <v>73</v>
      </c>
      <c r="U12" s="1" t="s">
        <v>74</v>
      </c>
      <c r="V12" s="1" t="s">
        <v>96</v>
      </c>
      <c r="W12" s="1" t="s">
        <v>76</v>
      </c>
      <c r="X12" s="2" t="s">
        <v>181</v>
      </c>
      <c r="Y12" s="71">
        <v>32172</v>
      </c>
      <c r="Z12" s="4" t="str">
        <f t="shared" ca="1" si="3"/>
        <v>34 Tahun 6 Bulan</v>
      </c>
      <c r="AA12" s="1"/>
      <c r="AB12" s="1"/>
      <c r="AC12" s="1" t="s">
        <v>4645</v>
      </c>
      <c r="AD12" s="1" t="s">
        <v>4652</v>
      </c>
      <c r="AE12" s="1"/>
      <c r="AF12" s="1" t="s">
        <v>146</v>
      </c>
      <c r="AG12" s="1" t="s">
        <v>146</v>
      </c>
      <c r="AH12" s="1" t="s">
        <v>146</v>
      </c>
      <c r="AI12" s="1"/>
      <c r="AJ12" s="1"/>
      <c r="AK12" s="286"/>
      <c r="AL12" s="1">
        <v>503332162</v>
      </c>
    </row>
    <row r="13" spans="1:38" s="97" customFormat="1" ht="14">
      <c r="A13" s="64">
        <v>8</v>
      </c>
      <c r="B13" s="29" t="s">
        <v>282</v>
      </c>
      <c r="C13" s="1" t="s">
        <v>128</v>
      </c>
      <c r="D13" s="1" t="s">
        <v>288</v>
      </c>
      <c r="E13" s="1" t="s">
        <v>853</v>
      </c>
      <c r="F13" s="1" t="s">
        <v>1328</v>
      </c>
      <c r="G13" s="1" t="s">
        <v>1329</v>
      </c>
      <c r="H13" s="1" t="s">
        <v>1330</v>
      </c>
      <c r="I13" s="2" t="s">
        <v>1331</v>
      </c>
      <c r="J13" s="1">
        <v>1</v>
      </c>
      <c r="K13" s="1"/>
      <c r="L13" s="1">
        <v>1</v>
      </c>
      <c r="M13" s="1"/>
      <c r="N13" s="1"/>
      <c r="O13" s="1" t="s">
        <v>99</v>
      </c>
      <c r="P13" s="20">
        <v>42421</v>
      </c>
      <c r="Q13" s="4" t="str">
        <f ca="1">DATEDIF(P13,NOW(),"Y")&amp;" Tahun "&amp;DATEDIF(P13,NOW(),"YM")&amp;" Bulan"&amp;DATEDIF(P13,NOW(),"MD")&amp;" Hari"</f>
        <v>6 Tahun 5 Bulan15 Hari</v>
      </c>
      <c r="R13" s="1" t="s">
        <v>54</v>
      </c>
      <c r="S13" s="1" t="s">
        <v>146</v>
      </c>
      <c r="T13" s="1" t="s">
        <v>49</v>
      </c>
      <c r="U13" s="1" t="s">
        <v>2595</v>
      </c>
      <c r="V13" s="1" t="s">
        <v>2595</v>
      </c>
      <c r="W13" s="1" t="s">
        <v>56</v>
      </c>
      <c r="X13" s="2" t="s">
        <v>57</v>
      </c>
      <c r="Y13" s="71">
        <v>34010</v>
      </c>
      <c r="Z13" s="4" t="str">
        <f t="shared" ref="Z13:Z19" ca="1" si="4">DATEDIF(Y13,NOW(),"Y")&amp;" Tahun "&amp;DATEDIF(Y13,NOW(),"YM")&amp;" Bulan"</f>
        <v>29 Tahun 5 Bulan</v>
      </c>
      <c r="AA13" s="1"/>
      <c r="AB13" s="1"/>
      <c r="AC13" s="1" t="s">
        <v>1474</v>
      </c>
      <c r="AD13" s="1" t="s">
        <v>4635</v>
      </c>
      <c r="AE13" s="1"/>
      <c r="AF13" s="1" t="s">
        <v>146</v>
      </c>
      <c r="AG13" s="1" t="s">
        <v>146</v>
      </c>
      <c r="AH13" s="1" t="s">
        <v>146</v>
      </c>
      <c r="AI13" s="1"/>
      <c r="AJ13" s="1"/>
      <c r="AK13" s="286">
        <v>842692758956000</v>
      </c>
      <c r="AL13" s="1">
        <v>434853820</v>
      </c>
    </row>
    <row r="14" spans="1:38" s="97" customFormat="1" ht="14">
      <c r="A14" s="64">
        <v>9</v>
      </c>
      <c r="B14" s="29" t="s">
        <v>282</v>
      </c>
      <c r="C14" s="1" t="s">
        <v>128</v>
      </c>
      <c r="D14" s="1" t="s">
        <v>288</v>
      </c>
      <c r="E14" s="1" t="s">
        <v>296</v>
      </c>
      <c r="F14" s="1" t="s">
        <v>1332</v>
      </c>
      <c r="G14" s="1" t="s">
        <v>1333</v>
      </c>
      <c r="H14" s="1" t="s">
        <v>1334</v>
      </c>
      <c r="I14" s="2" t="s">
        <v>1335</v>
      </c>
      <c r="J14" s="1">
        <v>1</v>
      </c>
      <c r="K14" s="1"/>
      <c r="L14" s="1">
        <v>1</v>
      </c>
      <c r="M14" s="1"/>
      <c r="N14" s="1"/>
      <c r="O14" s="1" t="s">
        <v>99</v>
      </c>
      <c r="P14" s="20">
        <v>42412</v>
      </c>
      <c r="Q14" s="4" t="str">
        <f ca="1">DATEDIF(P14,NOW(),"Y")&amp;" Tahun "&amp;DATEDIF(P14,NOW(),"YM")&amp;" Bulan"&amp;DATEDIF(P14,NOW(),"MD")&amp;" Hari"</f>
        <v>6 Tahun 5 Bulan24 Hari</v>
      </c>
      <c r="R14" s="1" t="s">
        <v>54</v>
      </c>
      <c r="S14" s="1" t="s">
        <v>146</v>
      </c>
      <c r="T14" s="1" t="s">
        <v>49</v>
      </c>
      <c r="U14" s="1" t="s">
        <v>50</v>
      </c>
      <c r="V14" s="1" t="s">
        <v>111</v>
      </c>
      <c r="W14" s="1" t="s">
        <v>76</v>
      </c>
      <c r="X14" s="2" t="s">
        <v>57</v>
      </c>
      <c r="Y14" s="71">
        <v>35732</v>
      </c>
      <c r="Z14" s="4" t="str">
        <f t="shared" ca="1" si="4"/>
        <v>24 Tahun 9 Bulan</v>
      </c>
      <c r="AA14" s="1"/>
      <c r="AB14" s="1"/>
      <c r="AC14" s="1" t="s">
        <v>1474</v>
      </c>
      <c r="AD14" s="1" t="s">
        <v>4635</v>
      </c>
      <c r="AE14" s="1"/>
      <c r="AF14" s="1" t="s">
        <v>146</v>
      </c>
      <c r="AG14" s="1" t="s">
        <v>146</v>
      </c>
      <c r="AH14" s="1" t="s">
        <v>146</v>
      </c>
      <c r="AI14" s="1">
        <v>16014081406</v>
      </c>
      <c r="AJ14" s="1"/>
      <c r="AK14" s="286"/>
      <c r="AL14" s="1">
        <v>431852036</v>
      </c>
    </row>
    <row r="15" spans="1:38" s="97" customFormat="1" ht="14">
      <c r="A15" s="64">
        <v>10</v>
      </c>
      <c r="B15" s="29" t="s">
        <v>282</v>
      </c>
      <c r="C15" s="1" t="s">
        <v>128</v>
      </c>
      <c r="D15" s="1" t="s">
        <v>288</v>
      </c>
      <c r="E15" s="1" t="s">
        <v>853</v>
      </c>
      <c r="F15" s="1" t="s">
        <v>1348</v>
      </c>
      <c r="G15" s="1" t="s">
        <v>1349</v>
      </c>
      <c r="H15" s="1" t="s">
        <v>1350</v>
      </c>
      <c r="I15" s="2" t="s">
        <v>1351</v>
      </c>
      <c r="J15" s="1">
        <v>1</v>
      </c>
      <c r="K15" s="1"/>
      <c r="L15" s="1">
        <v>1</v>
      </c>
      <c r="M15" s="1"/>
      <c r="N15" s="1"/>
      <c r="O15" s="1" t="s">
        <v>99</v>
      </c>
      <c r="P15" s="20">
        <v>42577</v>
      </c>
      <c r="Q15" s="4" t="str">
        <f t="shared" ref="Q15:Q20" ca="1" si="5">DATEDIF(P15,NOW(),"Y")&amp;" Tahun "&amp;DATEDIF(P15,NOW(),"YM")&amp;" Bulan"&amp;DATEDIF(P15,NOW(),"MD")&amp;" Hari"</f>
        <v>6 Tahun 0 Bulan10 Hari</v>
      </c>
      <c r="R15" s="1" t="s">
        <v>81</v>
      </c>
      <c r="S15" s="1" t="s">
        <v>146</v>
      </c>
      <c r="T15" s="1" t="s">
        <v>49</v>
      </c>
      <c r="U15" s="1" t="s">
        <v>126</v>
      </c>
      <c r="V15" s="1" t="s">
        <v>166</v>
      </c>
      <c r="W15" s="1" t="s">
        <v>76</v>
      </c>
      <c r="X15" s="2" t="s">
        <v>193</v>
      </c>
      <c r="Y15" s="71">
        <v>34760</v>
      </c>
      <c r="Z15" s="4" t="str">
        <f t="shared" ca="1" si="4"/>
        <v>27 Tahun 5 Bulan</v>
      </c>
      <c r="AA15" s="1"/>
      <c r="AB15" s="1"/>
      <c r="AC15" s="1" t="s">
        <v>1474</v>
      </c>
      <c r="AD15" s="1" t="s">
        <v>4573</v>
      </c>
      <c r="AE15" s="1"/>
      <c r="AF15" s="1" t="s">
        <v>146</v>
      </c>
      <c r="AG15" s="1" t="s">
        <v>146</v>
      </c>
      <c r="AH15" s="1" t="s">
        <v>146</v>
      </c>
      <c r="AI15" s="1"/>
      <c r="AJ15" s="1"/>
      <c r="AK15" s="286">
        <v>842744468956000</v>
      </c>
      <c r="AL15" s="1">
        <v>483623402</v>
      </c>
    </row>
    <row r="16" spans="1:38" s="97" customFormat="1" ht="14">
      <c r="A16" s="64">
        <v>11</v>
      </c>
      <c r="B16" s="29" t="s">
        <v>282</v>
      </c>
      <c r="C16" s="1" t="s">
        <v>128</v>
      </c>
      <c r="D16" s="1" t="s">
        <v>288</v>
      </c>
      <c r="E16" s="1" t="s">
        <v>853</v>
      </c>
      <c r="F16" s="1" t="s">
        <v>1360</v>
      </c>
      <c r="G16" s="1" t="s">
        <v>1361</v>
      </c>
      <c r="H16" s="1" t="s">
        <v>1362</v>
      </c>
      <c r="I16" s="2" t="s">
        <v>1363</v>
      </c>
      <c r="J16" s="1">
        <v>1</v>
      </c>
      <c r="K16" s="1"/>
      <c r="L16" s="1">
        <v>1</v>
      </c>
      <c r="M16" s="1"/>
      <c r="N16" s="1"/>
      <c r="O16" s="1" t="s">
        <v>47</v>
      </c>
      <c r="P16" s="20">
        <v>42745</v>
      </c>
      <c r="Q16" s="4" t="str">
        <f t="shared" ca="1" si="5"/>
        <v>5 Tahun 6 Bulan26 Hari</v>
      </c>
      <c r="R16" s="1" t="s">
        <v>54</v>
      </c>
      <c r="S16" s="1" t="s">
        <v>146</v>
      </c>
      <c r="T16" s="1" t="s">
        <v>73</v>
      </c>
      <c r="U16" s="1" t="s">
        <v>68</v>
      </c>
      <c r="V16" s="1" t="s">
        <v>68</v>
      </c>
      <c r="W16" s="1" t="s">
        <v>71</v>
      </c>
      <c r="X16" s="2" t="s">
        <v>289</v>
      </c>
      <c r="Y16" s="71">
        <v>31280</v>
      </c>
      <c r="Z16" s="4" t="str">
        <f t="shared" ca="1" si="4"/>
        <v>36 Tahun 11 Bulan</v>
      </c>
      <c r="AA16" s="1"/>
      <c r="AB16" s="1"/>
      <c r="AC16" s="1" t="s">
        <v>1474</v>
      </c>
      <c r="AD16" s="1" t="s">
        <v>4573</v>
      </c>
      <c r="AE16" s="1"/>
      <c r="AF16" s="1" t="s">
        <v>146</v>
      </c>
      <c r="AG16" s="1" t="s">
        <v>146</v>
      </c>
      <c r="AH16" s="1" t="s">
        <v>146</v>
      </c>
      <c r="AI16" s="1">
        <v>17031023454</v>
      </c>
      <c r="AJ16" s="1"/>
      <c r="AK16" s="286">
        <v>842743577956000</v>
      </c>
      <c r="AL16" s="1">
        <v>503341439</v>
      </c>
    </row>
    <row r="17" spans="1:38" s="97" customFormat="1" ht="14">
      <c r="A17" s="64">
        <v>12</v>
      </c>
      <c r="B17" s="29" t="s">
        <v>282</v>
      </c>
      <c r="C17" s="1" t="s">
        <v>128</v>
      </c>
      <c r="D17" s="1" t="s">
        <v>288</v>
      </c>
      <c r="E17" s="1" t="s">
        <v>853</v>
      </c>
      <c r="F17" s="1" t="s">
        <v>1432</v>
      </c>
      <c r="G17" s="1" t="s">
        <v>1433</v>
      </c>
      <c r="H17" s="1" t="s">
        <v>1434</v>
      </c>
      <c r="I17" s="2" t="s">
        <v>1435</v>
      </c>
      <c r="J17" s="1">
        <v>1</v>
      </c>
      <c r="K17" s="1"/>
      <c r="L17" s="1">
        <v>1</v>
      </c>
      <c r="M17" s="1"/>
      <c r="N17" s="1"/>
      <c r="O17" s="1" t="s">
        <v>107</v>
      </c>
      <c r="P17" s="20">
        <v>43833</v>
      </c>
      <c r="Q17" s="4" t="str">
        <f t="shared" ca="1" si="5"/>
        <v>2 Tahun 7 Bulan2 Hari</v>
      </c>
      <c r="R17" s="1" t="s">
        <v>54</v>
      </c>
      <c r="S17" s="1" t="s">
        <v>146</v>
      </c>
      <c r="T17" s="1" t="s">
        <v>73</v>
      </c>
      <c r="U17" s="1" t="s">
        <v>64</v>
      </c>
      <c r="V17" s="1" t="s">
        <v>82</v>
      </c>
      <c r="W17" s="1" t="s">
        <v>76</v>
      </c>
      <c r="X17" s="2" t="s">
        <v>57</v>
      </c>
      <c r="Y17" s="71">
        <v>34859</v>
      </c>
      <c r="Z17" s="4" t="str">
        <f t="shared" ca="1" si="4"/>
        <v>27 Tahun 1 Bulan</v>
      </c>
      <c r="AA17" s="1"/>
      <c r="AB17" s="1"/>
      <c r="AC17" s="1" t="s">
        <v>1474</v>
      </c>
      <c r="AD17" s="1" t="s">
        <v>3024</v>
      </c>
      <c r="AE17" s="1"/>
      <c r="AF17" s="1" t="s">
        <v>57</v>
      </c>
      <c r="AG17" s="1"/>
      <c r="AH17" s="1"/>
      <c r="AI17" s="1">
        <v>18012338267</v>
      </c>
      <c r="AJ17" s="1"/>
      <c r="AK17" s="286"/>
      <c r="AL17" s="1">
        <v>876492030</v>
      </c>
    </row>
    <row r="18" spans="1:38" s="97" customFormat="1" ht="14">
      <c r="A18" s="64">
        <v>13</v>
      </c>
      <c r="B18" s="29" t="s">
        <v>282</v>
      </c>
      <c r="C18" s="1" t="s">
        <v>128</v>
      </c>
      <c r="D18" s="1" t="s">
        <v>288</v>
      </c>
      <c r="E18" s="1" t="s">
        <v>853</v>
      </c>
      <c r="F18" s="1"/>
      <c r="G18" s="578" t="s">
        <v>3360</v>
      </c>
      <c r="H18" s="1" t="s">
        <v>1466</v>
      </c>
      <c r="I18" s="2" t="s">
        <v>1467</v>
      </c>
      <c r="J18" s="1">
        <v>1</v>
      </c>
      <c r="K18" s="1"/>
      <c r="L18" s="1">
        <v>1</v>
      </c>
      <c r="M18" s="1"/>
      <c r="N18" s="1"/>
      <c r="O18" s="1" t="s">
        <v>107</v>
      </c>
      <c r="P18" s="20">
        <v>44247</v>
      </c>
      <c r="Q18" s="4" t="str">
        <f t="shared" ca="1" si="5"/>
        <v>1 Tahun 5 Bulan16 Hari</v>
      </c>
      <c r="R18" s="1" t="s">
        <v>58</v>
      </c>
      <c r="S18" s="1" t="s">
        <v>2621</v>
      </c>
      <c r="T18" s="1" t="s">
        <v>63</v>
      </c>
      <c r="U18" s="1" t="s">
        <v>66</v>
      </c>
      <c r="V18" s="1" t="s">
        <v>118</v>
      </c>
      <c r="W18" s="1" t="s">
        <v>76</v>
      </c>
      <c r="X18" s="2" t="s">
        <v>2445</v>
      </c>
      <c r="Y18" s="71">
        <v>35739</v>
      </c>
      <c r="Z18" s="4" t="str">
        <f t="shared" ca="1" si="4"/>
        <v>24 Tahun 9 Bulan</v>
      </c>
      <c r="AA18" s="1"/>
      <c r="AB18" s="1"/>
      <c r="AC18" s="1" t="s">
        <v>1474</v>
      </c>
      <c r="AD18" s="1" t="s">
        <v>4573</v>
      </c>
      <c r="AE18" s="1"/>
      <c r="AF18" s="1"/>
      <c r="AG18" s="1"/>
      <c r="AH18" s="1"/>
      <c r="AI18" s="1"/>
      <c r="AJ18" s="1"/>
      <c r="AK18" s="286"/>
      <c r="AL18" s="1"/>
    </row>
    <row r="19" spans="1:38" s="97" customFormat="1" ht="14">
      <c r="A19" s="64">
        <v>14</v>
      </c>
      <c r="B19" s="29" t="s">
        <v>282</v>
      </c>
      <c r="C19" s="1" t="s">
        <v>128</v>
      </c>
      <c r="D19" s="1" t="s">
        <v>288</v>
      </c>
      <c r="E19" s="1" t="s">
        <v>853</v>
      </c>
      <c r="F19" s="1"/>
      <c r="G19" s="1" t="s">
        <v>3450</v>
      </c>
      <c r="H19" s="1" t="s">
        <v>1368</v>
      </c>
      <c r="I19" s="2" t="s">
        <v>1369</v>
      </c>
      <c r="J19" s="1">
        <v>1</v>
      </c>
      <c r="K19" s="1"/>
      <c r="L19" s="1">
        <v>1</v>
      </c>
      <c r="M19" s="1"/>
      <c r="N19" s="1"/>
      <c r="O19" s="1" t="s">
        <v>107</v>
      </c>
      <c r="P19" s="20">
        <v>44353</v>
      </c>
      <c r="Q19" s="4" t="str">
        <f t="shared" ca="1" si="5"/>
        <v>1 Tahun 1 Bulan30 Hari</v>
      </c>
      <c r="R19" s="1" t="s">
        <v>54</v>
      </c>
      <c r="S19" s="1" t="s">
        <v>62</v>
      </c>
      <c r="T19" s="1" t="s">
        <v>73</v>
      </c>
      <c r="U19" s="1" t="s">
        <v>68</v>
      </c>
      <c r="V19" s="1" t="s">
        <v>68</v>
      </c>
      <c r="W19" s="1" t="s">
        <v>76</v>
      </c>
      <c r="X19" s="2" t="s">
        <v>2483</v>
      </c>
      <c r="Y19" s="71">
        <v>35982</v>
      </c>
      <c r="Z19" s="4" t="str">
        <f t="shared" ca="1" si="4"/>
        <v>24 Tahun 0 Bulan</v>
      </c>
      <c r="AA19" s="1" t="s">
        <v>3001</v>
      </c>
      <c r="AB19" s="1" t="s">
        <v>335</v>
      </c>
      <c r="AC19" s="1" t="s">
        <v>1474</v>
      </c>
      <c r="AD19" s="1" t="s">
        <v>3002</v>
      </c>
      <c r="AE19" s="1"/>
      <c r="AF19" s="1" t="s">
        <v>146</v>
      </c>
      <c r="AG19" s="1" t="s">
        <v>146</v>
      </c>
      <c r="AH19" s="1" t="s">
        <v>68</v>
      </c>
      <c r="AI19" s="1">
        <v>20041022615</v>
      </c>
      <c r="AJ19" s="1"/>
      <c r="AK19" s="286"/>
      <c r="AL19" s="1">
        <v>821495444</v>
      </c>
    </row>
    <row r="20" spans="1:38" s="97" customFormat="1" ht="14">
      <c r="A20" s="64">
        <v>15</v>
      </c>
      <c r="B20" s="29" t="s">
        <v>282</v>
      </c>
      <c r="C20" s="1" t="s">
        <v>128</v>
      </c>
      <c r="D20" s="1" t="s">
        <v>288</v>
      </c>
      <c r="E20" s="1" t="s">
        <v>296</v>
      </c>
      <c r="F20" s="1" t="s">
        <v>4909</v>
      </c>
      <c r="G20" s="1" t="s">
        <v>3870</v>
      </c>
      <c r="H20" s="1" t="s">
        <v>1370</v>
      </c>
      <c r="I20" s="2" t="s">
        <v>1371</v>
      </c>
      <c r="J20" s="1">
        <v>1</v>
      </c>
      <c r="K20" s="1"/>
      <c r="L20" s="1">
        <v>1</v>
      </c>
      <c r="M20" s="1"/>
      <c r="N20" s="1"/>
      <c r="O20" s="1" t="s">
        <v>107</v>
      </c>
      <c r="P20" s="20">
        <v>44380</v>
      </c>
      <c r="Q20" s="4" t="str">
        <f t="shared" ca="1" si="5"/>
        <v>1 Tahun 1 Bulan2 Hari</v>
      </c>
      <c r="R20" s="1" t="s">
        <v>54</v>
      </c>
      <c r="S20" s="1" t="s">
        <v>62</v>
      </c>
      <c r="T20" s="1" t="s">
        <v>49</v>
      </c>
      <c r="U20" s="1" t="s">
        <v>126</v>
      </c>
      <c r="V20" s="1" t="s">
        <v>166</v>
      </c>
      <c r="W20" s="1" t="s">
        <v>76</v>
      </c>
      <c r="X20" s="2" t="s">
        <v>2599</v>
      </c>
      <c r="Y20" s="71">
        <v>32893</v>
      </c>
      <c r="Z20" s="4" t="s">
        <v>3627</v>
      </c>
      <c r="AA20" s="1"/>
      <c r="AB20" s="1"/>
      <c r="AC20" s="1" t="s">
        <v>1474</v>
      </c>
      <c r="AD20" s="1" t="s">
        <v>3003</v>
      </c>
      <c r="AE20" s="1"/>
      <c r="AF20" s="1" t="s">
        <v>57</v>
      </c>
      <c r="AG20" s="1" t="s">
        <v>146</v>
      </c>
      <c r="AH20" s="1" t="s">
        <v>146</v>
      </c>
      <c r="AI20" s="1">
        <v>19048700835</v>
      </c>
      <c r="AJ20" s="1"/>
      <c r="AK20" s="286">
        <v>943653576956000</v>
      </c>
      <c r="AL20" s="1">
        <v>831499286</v>
      </c>
    </row>
    <row r="21" spans="1:38" s="97" customFormat="1" ht="14">
      <c r="A21" s="64">
        <v>16</v>
      </c>
      <c r="B21" s="29" t="s">
        <v>282</v>
      </c>
      <c r="C21" s="1" t="s">
        <v>128</v>
      </c>
      <c r="D21" s="7" t="s">
        <v>288</v>
      </c>
      <c r="E21" s="1" t="s">
        <v>853</v>
      </c>
      <c r="F21" s="1" t="s">
        <v>6320</v>
      </c>
      <c r="G21" s="1" t="s">
        <v>6280</v>
      </c>
      <c r="H21" s="5" t="s">
        <v>6281</v>
      </c>
      <c r="I21" s="2" t="s">
        <v>6282</v>
      </c>
      <c r="J21" s="1">
        <v>1</v>
      </c>
      <c r="K21" s="1"/>
      <c r="L21" s="1">
        <v>1</v>
      </c>
      <c r="M21" s="1"/>
      <c r="N21" s="1"/>
      <c r="O21" s="1" t="s">
        <v>120</v>
      </c>
      <c r="P21" s="20">
        <v>41821</v>
      </c>
      <c r="Q21" s="4" t="s">
        <v>6283</v>
      </c>
      <c r="R21" s="1" t="s">
        <v>54</v>
      </c>
      <c r="S21" s="1" t="s">
        <v>146</v>
      </c>
      <c r="T21" s="1" t="s">
        <v>73</v>
      </c>
      <c r="U21" s="1" t="s">
        <v>68</v>
      </c>
      <c r="V21" s="1" t="s">
        <v>84</v>
      </c>
      <c r="W21" s="1" t="s">
        <v>56</v>
      </c>
      <c r="X21" s="2" t="s">
        <v>84</v>
      </c>
      <c r="Y21" s="71">
        <v>31792</v>
      </c>
      <c r="Z21" s="4" t="s">
        <v>3888</v>
      </c>
      <c r="AA21" s="1"/>
      <c r="AB21" s="1"/>
      <c r="AC21" s="1" t="s">
        <v>4527</v>
      </c>
      <c r="AD21" s="1" t="s">
        <v>6270</v>
      </c>
      <c r="AE21" s="1"/>
      <c r="AF21" s="1"/>
      <c r="AG21" s="1"/>
      <c r="AH21" s="1" t="s">
        <v>53</v>
      </c>
      <c r="AI21" s="82">
        <v>16052020787</v>
      </c>
      <c r="AJ21" s="310" t="s">
        <v>6284</v>
      </c>
      <c r="AK21" s="286"/>
      <c r="AL21" s="1" t="s">
        <v>6285</v>
      </c>
    </row>
    <row r="22" spans="1:38" s="97" customFormat="1" ht="14">
      <c r="A22" s="64">
        <v>17</v>
      </c>
      <c r="B22" s="29" t="s">
        <v>282</v>
      </c>
      <c r="C22" s="1" t="s">
        <v>128</v>
      </c>
      <c r="D22" s="1" t="s">
        <v>288</v>
      </c>
      <c r="E22" s="1" t="s">
        <v>769</v>
      </c>
      <c r="F22" s="1" t="s">
        <v>1340</v>
      </c>
      <c r="G22" s="1" t="s">
        <v>1341</v>
      </c>
      <c r="H22" s="1" t="s">
        <v>1342</v>
      </c>
      <c r="I22" s="2" t="s">
        <v>1343</v>
      </c>
      <c r="J22" s="1">
        <v>1</v>
      </c>
      <c r="K22" s="1"/>
      <c r="L22" s="1">
        <v>1</v>
      </c>
      <c r="M22" s="1"/>
      <c r="N22" s="1"/>
      <c r="O22" s="1" t="s">
        <v>107</v>
      </c>
      <c r="P22" s="20">
        <v>42564</v>
      </c>
      <c r="Q22" s="4" t="str">
        <f ca="1">DATEDIF(P22,NOW(),"Y")&amp;" Tahun "&amp;DATEDIF(P22,NOW(),"YM")&amp;" Bulan"&amp;DATEDIF(P22,NOW(),"MD")&amp;" Hari"</f>
        <v>6 Tahun 0 Bulan23 Hari</v>
      </c>
      <c r="R22" s="1" t="s">
        <v>58</v>
      </c>
      <c r="S22" s="1" t="s">
        <v>146</v>
      </c>
      <c r="T22" s="1" t="s">
        <v>73</v>
      </c>
      <c r="U22" s="1" t="s">
        <v>74</v>
      </c>
      <c r="V22" s="1" t="s">
        <v>75</v>
      </c>
      <c r="W22" s="1" t="s">
        <v>51</v>
      </c>
      <c r="X22" s="2" t="s">
        <v>2596</v>
      </c>
      <c r="Y22" s="71">
        <v>31207</v>
      </c>
      <c r="Z22" s="4" t="str">
        <f ca="1">DATEDIF(Y22,NOW(),"Y")&amp;" Tahun "&amp;DATEDIF(Y22,NOW(),"YM")&amp;" Bulan"</f>
        <v>37 Tahun 1 Bulan</v>
      </c>
      <c r="AA22" s="1"/>
      <c r="AB22" s="1"/>
      <c r="AC22" s="1" t="s">
        <v>1474</v>
      </c>
      <c r="AD22" s="1" t="s">
        <v>4637</v>
      </c>
      <c r="AE22" s="1"/>
      <c r="AF22" s="1" t="s">
        <v>146</v>
      </c>
      <c r="AG22" s="1" t="s">
        <v>146</v>
      </c>
      <c r="AH22" s="1" t="s">
        <v>146</v>
      </c>
      <c r="AI22" s="1">
        <v>16031432426</v>
      </c>
      <c r="AJ22" s="1"/>
      <c r="AK22" s="286">
        <v>916460124956000</v>
      </c>
      <c r="AL22" s="1">
        <v>477240712</v>
      </c>
    </row>
    <row r="23" spans="1:38" s="97" customFormat="1" ht="14">
      <c r="A23" s="64">
        <v>18</v>
      </c>
      <c r="B23" s="29" t="s">
        <v>282</v>
      </c>
      <c r="C23" s="1" t="s">
        <v>128</v>
      </c>
      <c r="D23" s="1" t="s">
        <v>288</v>
      </c>
      <c r="E23" s="1" t="s">
        <v>530</v>
      </c>
      <c r="F23" s="1" t="s">
        <v>1344</v>
      </c>
      <c r="G23" s="1" t="s">
        <v>1345</v>
      </c>
      <c r="H23" s="1" t="s">
        <v>1346</v>
      </c>
      <c r="I23" s="2" t="s">
        <v>1347</v>
      </c>
      <c r="J23" s="1">
        <v>1</v>
      </c>
      <c r="K23" s="1"/>
      <c r="L23" s="1">
        <v>1</v>
      </c>
      <c r="M23" s="1"/>
      <c r="N23" s="1"/>
      <c r="O23" s="1" t="s">
        <v>86</v>
      </c>
      <c r="P23" s="20">
        <v>42564</v>
      </c>
      <c r="Q23" s="4" t="str">
        <f ca="1">DATEDIF(P23,NOW(),"Y")&amp;" Tahun "&amp;DATEDIF(P23,NOW(),"YM")&amp;" Bulan"&amp;DATEDIF(P23,NOW(),"MD")&amp;" Hari"</f>
        <v>6 Tahun 0 Bulan23 Hari</v>
      </c>
      <c r="R23" s="1" t="s">
        <v>58</v>
      </c>
      <c r="S23" s="1" t="s">
        <v>146</v>
      </c>
      <c r="T23" s="1" t="s">
        <v>73</v>
      </c>
      <c r="U23" s="1" t="s">
        <v>68</v>
      </c>
      <c r="V23" s="1" t="s">
        <v>68</v>
      </c>
      <c r="W23" s="1" t="s">
        <v>76</v>
      </c>
      <c r="X23" s="2" t="s">
        <v>254</v>
      </c>
      <c r="Y23" s="71">
        <v>34222</v>
      </c>
      <c r="Z23" s="4" t="str">
        <f ca="1">DATEDIF(Y23,NOW(),"Y")&amp;" Tahun "&amp;DATEDIF(Y23,NOW(),"YM")&amp;" Bulan"</f>
        <v>28 Tahun 10 Bulan</v>
      </c>
      <c r="AA23" s="1"/>
      <c r="AB23" s="1"/>
      <c r="AC23" s="1" t="s">
        <v>1474</v>
      </c>
      <c r="AD23" s="1" t="s">
        <v>4639</v>
      </c>
      <c r="AE23" s="1"/>
      <c r="AF23" s="1" t="s">
        <v>146</v>
      </c>
      <c r="AG23" s="1" t="s">
        <v>146</v>
      </c>
      <c r="AH23" s="1" t="s">
        <v>146</v>
      </c>
      <c r="AI23" s="1">
        <v>16031432707</v>
      </c>
      <c r="AJ23" s="1"/>
      <c r="AK23" s="286">
        <v>916227150956000</v>
      </c>
      <c r="AL23" s="1">
        <v>455405261</v>
      </c>
    </row>
    <row r="24" spans="1:38" s="97" customFormat="1" ht="14">
      <c r="A24" s="64">
        <v>19</v>
      </c>
      <c r="B24" s="29" t="s">
        <v>282</v>
      </c>
      <c r="C24" s="1" t="s">
        <v>128</v>
      </c>
      <c r="D24" s="98" t="s">
        <v>288</v>
      </c>
      <c r="E24" s="98" t="s">
        <v>5172</v>
      </c>
      <c r="F24" s="98"/>
      <c r="G24" s="98" t="s">
        <v>5210</v>
      </c>
      <c r="H24" s="103" t="s">
        <v>1475</v>
      </c>
      <c r="I24" s="99" t="s">
        <v>1476</v>
      </c>
      <c r="J24" s="98"/>
      <c r="K24" s="98">
        <v>1</v>
      </c>
      <c r="L24" s="98">
        <v>1</v>
      </c>
      <c r="M24" s="98"/>
      <c r="N24" s="98"/>
      <c r="O24" s="98" t="s">
        <v>103</v>
      </c>
      <c r="P24" s="100">
        <v>44442</v>
      </c>
      <c r="Q24" s="95" t="str">
        <f ca="1">DATEDIF(P24,NOW(),"Y")&amp;" Tahun "&amp;DATEDIF(P24,NOW(),"YM")&amp;" Bulan"&amp;DATEDIF(P24,NOW(),"MD")&amp;" Hari"</f>
        <v>0 Tahun 11 Bulan2 Hari</v>
      </c>
      <c r="R24" s="596" t="s">
        <v>52</v>
      </c>
      <c r="S24" s="98"/>
      <c r="T24" s="98" t="s">
        <v>73</v>
      </c>
      <c r="U24" s="96" t="s">
        <v>74</v>
      </c>
      <c r="V24" s="98" t="s">
        <v>75</v>
      </c>
      <c r="W24" s="98" t="s">
        <v>71</v>
      </c>
      <c r="X24" s="107" t="s">
        <v>57</v>
      </c>
      <c r="Y24" s="108">
        <v>28218</v>
      </c>
      <c r="Z24" s="95" t="str">
        <f ca="1">DATEDIF(Y24,NOW(),"Y")&amp;" Tahun "&amp;DATEDIF(Y24,NOW(),"YM")&amp;" Bulan"</f>
        <v>45 Tahun 4 Bulan</v>
      </c>
      <c r="AA24" s="99"/>
      <c r="AB24" s="98"/>
      <c r="AC24" s="98"/>
      <c r="AD24" s="99"/>
      <c r="AE24" s="99"/>
      <c r="AF24" s="99"/>
      <c r="AG24" s="99"/>
      <c r="AH24" s="99"/>
      <c r="AI24" s="98"/>
      <c r="AJ24" s="99"/>
      <c r="AK24" s="617"/>
      <c r="AL24" s="96"/>
    </row>
    <row r="25" spans="1:38" s="97" customFormat="1" ht="14">
      <c r="A25" s="64">
        <v>20</v>
      </c>
      <c r="B25" s="29" t="s">
        <v>282</v>
      </c>
      <c r="C25" s="1" t="s">
        <v>128</v>
      </c>
      <c r="D25" s="1" t="s">
        <v>1320</v>
      </c>
      <c r="E25" s="1" t="s">
        <v>616</v>
      </c>
      <c r="F25" s="1" t="s">
        <v>1321</v>
      </c>
      <c r="G25" s="1" t="s">
        <v>1322</v>
      </c>
      <c r="H25" s="1" t="s">
        <v>1323</v>
      </c>
      <c r="I25" s="2" t="s">
        <v>299</v>
      </c>
      <c r="J25" s="1">
        <v>1</v>
      </c>
      <c r="K25" s="1"/>
      <c r="L25" s="1">
        <v>1</v>
      </c>
      <c r="M25" s="1"/>
      <c r="N25" s="1"/>
      <c r="O25" s="1" t="s">
        <v>99</v>
      </c>
      <c r="P25" s="20">
        <v>41708</v>
      </c>
      <c r="Q25" s="4" t="str">
        <f ca="1">DATEDIF(P25,NOW(),"Y")&amp;" Tahun "&amp;DATEDIF(P25,NOW(),"YM")&amp;" Bulan"&amp;DATEDIF(P25,NOW(),"MD")&amp;" Hari"</f>
        <v>8 Tahun 4 Bulan26 Hari</v>
      </c>
      <c r="R25" s="1" t="s">
        <v>78</v>
      </c>
      <c r="S25" s="1" t="s">
        <v>146</v>
      </c>
      <c r="T25" s="1" t="s">
        <v>49</v>
      </c>
      <c r="U25" s="1" t="s">
        <v>50</v>
      </c>
      <c r="V25" s="1" t="s">
        <v>50</v>
      </c>
      <c r="W25" s="1" t="s">
        <v>51</v>
      </c>
      <c r="X25" s="2" t="s">
        <v>2593</v>
      </c>
      <c r="Y25" s="71" t="s">
        <v>2594</v>
      </c>
      <c r="Z25" s="4" t="str">
        <f ca="1">DATEDIF(Y25,NOW(),"Y")&amp;" Tahun "&amp;DATEDIF(Y25,NOW(),"YM")&amp;" Bulan"</f>
        <v>46 Tahun 10 Bulan</v>
      </c>
      <c r="AA25" s="1"/>
      <c r="AB25" s="1"/>
      <c r="AC25" s="1" t="s">
        <v>1474</v>
      </c>
      <c r="AD25" s="1" t="s">
        <v>4639</v>
      </c>
      <c r="AE25" s="1"/>
      <c r="AF25" s="1" t="s">
        <v>146</v>
      </c>
      <c r="AG25" s="1" t="s">
        <v>146</v>
      </c>
      <c r="AH25" s="1" t="s">
        <v>146</v>
      </c>
      <c r="AI25" s="1">
        <v>15008511899</v>
      </c>
      <c r="AJ25" s="1"/>
      <c r="AK25" s="286">
        <v>741064422956000</v>
      </c>
      <c r="AL25" s="1"/>
    </row>
    <row r="26" spans="1:38" s="97" customFormat="1" ht="14.5" thickBot="1">
      <c r="A26" s="64">
        <v>21</v>
      </c>
      <c r="B26" s="29" t="s">
        <v>282</v>
      </c>
      <c r="C26" s="1" t="s">
        <v>128</v>
      </c>
      <c r="D26" s="1" t="s">
        <v>3770</v>
      </c>
      <c r="E26" s="1" t="s">
        <v>616</v>
      </c>
      <c r="F26" s="1" t="s">
        <v>1372</v>
      </c>
      <c r="G26" s="1" t="s">
        <v>1373</v>
      </c>
      <c r="H26" s="1" t="s">
        <v>1374</v>
      </c>
      <c r="I26" s="2" t="s">
        <v>1375</v>
      </c>
      <c r="J26" s="1">
        <v>1</v>
      </c>
      <c r="K26" s="1"/>
      <c r="L26" s="1">
        <v>1</v>
      </c>
      <c r="M26" s="1"/>
      <c r="N26" s="1"/>
      <c r="O26" s="1" t="s">
        <v>103</v>
      </c>
      <c r="P26" s="20">
        <v>43960</v>
      </c>
      <c r="Q26" s="4" t="str">
        <f ca="1">DATEDIF(P26,NOW(),"Y")&amp;" Tahun "&amp;DATEDIF(P26,NOW(),"YM")&amp;" Bulan"&amp;DATEDIF(P26,NOW(),"MD")&amp;" Hari"</f>
        <v>2 Tahun 2 Bulan27 Hari</v>
      </c>
      <c r="R26" s="1" t="s">
        <v>58</v>
      </c>
      <c r="S26" s="1" t="s">
        <v>248</v>
      </c>
      <c r="T26" s="1" t="s">
        <v>63</v>
      </c>
      <c r="U26" s="1" t="s">
        <v>66</v>
      </c>
      <c r="V26" s="1" t="s">
        <v>118</v>
      </c>
      <c r="W26" s="1" t="s">
        <v>56</v>
      </c>
      <c r="X26" s="2" t="s">
        <v>266</v>
      </c>
      <c r="Y26" s="71">
        <v>35920</v>
      </c>
      <c r="Z26" s="4" t="str">
        <f ca="1">DATEDIF(Y26,NOW(),"Y")&amp;" Tahun "&amp;DATEDIF(Y26,NOW(),"YM")&amp;" Bulan"</f>
        <v>24 Tahun 3 Bulan</v>
      </c>
      <c r="AA26" s="1"/>
      <c r="AB26" s="1"/>
      <c r="AC26" s="1" t="s">
        <v>1474</v>
      </c>
      <c r="AD26" s="1" t="s">
        <v>3004</v>
      </c>
      <c r="AE26" s="1"/>
      <c r="AF26" s="1" t="s">
        <v>57</v>
      </c>
      <c r="AG26" s="1"/>
      <c r="AH26" s="1"/>
      <c r="AI26" s="1">
        <v>20034051779</v>
      </c>
      <c r="AJ26" s="1"/>
      <c r="AK26" s="286"/>
      <c r="AL26" s="1">
        <v>953537440</v>
      </c>
    </row>
    <row r="27" spans="1:38" ht="14.5" thickTop="1">
      <c r="A27" s="225"/>
      <c r="B27" s="14"/>
      <c r="C27" s="9"/>
      <c r="D27" s="9"/>
      <c r="E27" s="9"/>
      <c r="F27" s="9"/>
      <c r="G27" s="9"/>
      <c r="H27" s="9"/>
      <c r="I27" s="10"/>
      <c r="J27" s="226">
        <f>SUM(J6:J26)</f>
        <v>19</v>
      </c>
      <c r="K27" s="226">
        <f>SUM(K6:K26)</f>
        <v>2</v>
      </c>
      <c r="L27" s="226">
        <f>SUM(L6:L26)</f>
        <v>21</v>
      </c>
      <c r="M27" s="226">
        <f>SUM(M6:M26)</f>
        <v>0</v>
      </c>
      <c r="N27" s="226">
        <f>SUM(N6:N26)</f>
        <v>0</v>
      </c>
      <c r="O27" s="11"/>
      <c r="P27" s="13"/>
      <c r="Q27" s="12"/>
      <c r="R27" s="13"/>
      <c r="S27" s="9"/>
      <c r="T27" s="9"/>
      <c r="U27" s="9"/>
      <c r="V27" s="9"/>
      <c r="W27" s="9"/>
      <c r="X27" s="10"/>
      <c r="Y27" s="227"/>
      <c r="Z27" s="14"/>
      <c r="AA27" s="14"/>
      <c r="AB27" s="14"/>
      <c r="AC27" s="9"/>
      <c r="AD27" s="9"/>
      <c r="AE27" s="9"/>
      <c r="AF27" s="9"/>
      <c r="AG27" s="9"/>
      <c r="AH27" s="9"/>
      <c r="AI27" s="14"/>
      <c r="AJ27" s="14"/>
      <c r="AK27" s="15"/>
      <c r="AL27" s="228"/>
    </row>
    <row r="28" spans="1:38" ht="14.5" thickBot="1">
      <c r="A28" s="229"/>
      <c r="B28" s="230"/>
      <c r="C28" s="231"/>
      <c r="D28" s="231"/>
      <c r="E28" s="231"/>
      <c r="F28" s="231"/>
      <c r="G28" s="231"/>
      <c r="H28" s="231"/>
      <c r="I28" s="232"/>
      <c r="J28" s="839">
        <f>J27+K27</f>
        <v>21</v>
      </c>
      <c r="K28" s="839"/>
      <c r="L28" s="840">
        <f>L27+M27+N27</f>
        <v>21</v>
      </c>
      <c r="M28" s="841"/>
      <c r="N28" s="842"/>
      <c r="O28" s="233"/>
      <c r="P28" s="234"/>
      <c r="Q28" s="233"/>
      <c r="R28" s="231"/>
      <c r="S28" s="231"/>
      <c r="T28" s="232"/>
      <c r="U28" s="231"/>
      <c r="V28" s="231"/>
      <c r="W28" s="232"/>
      <c r="X28" s="235"/>
      <c r="Y28" s="230"/>
      <c r="Z28" s="230"/>
      <c r="AA28" s="230"/>
      <c r="AB28" s="231"/>
      <c r="AC28" s="231"/>
      <c r="AD28" s="231"/>
      <c r="AE28" s="231"/>
      <c r="AF28" s="231"/>
      <c r="AG28" s="231"/>
      <c r="AH28" s="230"/>
      <c r="AI28" s="230"/>
      <c r="AJ28" s="236"/>
      <c r="AK28" s="237"/>
      <c r="AL28" s="237"/>
    </row>
    <row r="29" spans="1:38" s="94" customFormat="1" ht="14.5" thickTop="1">
      <c r="A29" s="393"/>
      <c r="B29" s="394"/>
      <c r="C29" s="394"/>
      <c r="D29" s="394"/>
      <c r="E29" s="394"/>
      <c r="F29" s="394"/>
      <c r="G29" s="394"/>
      <c r="H29" s="394"/>
      <c r="I29" s="395"/>
      <c r="J29" s="394"/>
      <c r="K29" s="394"/>
      <c r="L29" s="394"/>
      <c r="M29" s="394"/>
      <c r="N29" s="394"/>
      <c r="O29" s="394"/>
      <c r="P29" s="396"/>
      <c r="Q29" s="397"/>
      <c r="R29" s="394"/>
      <c r="S29" s="394"/>
      <c r="T29" s="394"/>
      <c r="U29" s="394"/>
      <c r="V29" s="394"/>
      <c r="W29" s="394"/>
      <c r="X29" s="395"/>
      <c r="Y29" s="398"/>
      <c r="Z29" s="397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9"/>
      <c r="AL29" s="394"/>
    </row>
    <row r="30" spans="1:38" s="94" customFormat="1" ht="14">
      <c r="A30" s="387"/>
      <c r="B30" s="121"/>
      <c r="C30" s="121"/>
      <c r="D30" s="121"/>
      <c r="E30" s="121"/>
      <c r="F30" s="121"/>
      <c r="G30" s="121"/>
      <c r="H30" s="121"/>
      <c r="I30" s="388"/>
      <c r="J30" s="121"/>
      <c r="K30" s="121"/>
      <c r="L30" s="121"/>
      <c r="M30" s="121"/>
      <c r="N30" s="121"/>
      <c r="O30" s="121"/>
      <c r="P30" s="389"/>
      <c r="Q30" s="390"/>
      <c r="R30" s="121"/>
      <c r="S30" s="121"/>
      <c r="T30" s="121"/>
      <c r="U30" s="121"/>
      <c r="V30" s="121"/>
      <c r="W30" s="121"/>
      <c r="X30" s="388"/>
      <c r="Y30" s="391"/>
      <c r="Z30" s="390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392"/>
      <c r="AL30" s="121"/>
    </row>
    <row r="31" spans="1:38" s="94" customFormat="1" ht="14">
      <c r="A31" s="387"/>
      <c r="B31" s="121"/>
      <c r="C31" s="121"/>
      <c r="D31" s="121"/>
      <c r="E31" s="121"/>
      <c r="F31" s="121"/>
      <c r="G31" s="121"/>
      <c r="H31" s="121"/>
      <c r="I31" s="388"/>
      <c r="J31" s="121"/>
      <c r="K31" s="121"/>
      <c r="L31" s="121"/>
      <c r="M31" s="121"/>
      <c r="N31" s="121"/>
      <c r="O31" s="121"/>
      <c r="P31" s="389"/>
      <c r="Q31" s="390"/>
      <c r="R31" s="121"/>
      <c r="S31" s="121"/>
      <c r="T31" s="121"/>
      <c r="U31" s="121"/>
      <c r="V31" s="121"/>
      <c r="W31" s="121"/>
      <c r="X31" s="388"/>
      <c r="Y31" s="391"/>
      <c r="Z31" s="390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392"/>
      <c r="AL31" s="121"/>
    </row>
    <row r="32" spans="1:38" s="94" customFormat="1" ht="14">
      <c r="A32" s="387"/>
      <c r="B32" s="121"/>
      <c r="C32" s="121"/>
      <c r="D32" s="121"/>
      <c r="E32" s="121"/>
      <c r="F32" s="121"/>
      <c r="G32" s="121"/>
      <c r="H32" s="121"/>
      <c r="I32" s="388"/>
      <c r="J32" s="121"/>
      <c r="K32" s="121"/>
      <c r="L32" s="121"/>
      <c r="M32" s="121"/>
      <c r="N32" s="121"/>
      <c r="O32" s="121"/>
      <c r="P32" s="389"/>
      <c r="Q32" s="390"/>
      <c r="R32" s="121"/>
      <c r="S32" s="121"/>
      <c r="T32" s="121"/>
      <c r="U32" s="121"/>
      <c r="V32" s="121"/>
      <c r="W32" s="121"/>
      <c r="X32" s="388"/>
      <c r="Y32" s="391"/>
      <c r="Z32" s="390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392"/>
      <c r="AL32" s="121"/>
    </row>
    <row r="33" spans="1:38" s="94" customFormat="1" ht="14.5" thickBot="1">
      <c r="A33" s="400"/>
      <c r="B33" s="401"/>
      <c r="C33" s="401"/>
      <c r="D33" s="401"/>
      <c r="E33" s="401"/>
      <c r="F33" s="401"/>
      <c r="G33" s="401"/>
      <c r="H33" s="401"/>
      <c r="I33" s="402"/>
      <c r="J33" s="401"/>
      <c r="K33" s="401"/>
      <c r="L33" s="401"/>
      <c r="M33" s="401"/>
      <c r="N33" s="401"/>
      <c r="O33" s="401"/>
      <c r="P33" s="403"/>
      <c r="Q33" s="404"/>
      <c r="R33" s="401"/>
      <c r="S33" s="401"/>
      <c r="T33" s="401"/>
      <c r="U33" s="401"/>
      <c r="V33" s="401"/>
      <c r="W33" s="401"/>
      <c r="X33" s="402"/>
      <c r="Y33" s="405"/>
      <c r="Z33" s="404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6"/>
      <c r="AL33" s="401"/>
    </row>
    <row r="34" spans="1:38" s="88" customFormat="1" ht="14.5" thickTop="1">
      <c r="A34" s="835" t="s">
        <v>3421</v>
      </c>
      <c r="B34" s="859" t="s">
        <v>0</v>
      </c>
      <c r="C34" s="844" t="s">
        <v>1</v>
      </c>
      <c r="D34" s="845"/>
      <c r="E34" s="852" t="s">
        <v>2</v>
      </c>
      <c r="F34" s="852" t="s">
        <v>3</v>
      </c>
      <c r="G34" s="852" t="s">
        <v>4</v>
      </c>
      <c r="H34" s="855" t="s">
        <v>5</v>
      </c>
      <c r="I34" s="852" t="s">
        <v>6</v>
      </c>
      <c r="J34" s="849" t="s">
        <v>7</v>
      </c>
      <c r="K34" s="850"/>
      <c r="L34" s="856" t="s">
        <v>8</v>
      </c>
      <c r="M34" s="857"/>
      <c r="N34" s="858"/>
      <c r="O34" s="851" t="s">
        <v>9</v>
      </c>
      <c r="P34" s="853" t="s">
        <v>10</v>
      </c>
      <c r="Q34" s="854"/>
      <c r="R34" s="851" t="s">
        <v>137</v>
      </c>
      <c r="S34" s="852" t="s">
        <v>11</v>
      </c>
      <c r="T34" s="852" t="s">
        <v>12</v>
      </c>
      <c r="U34" s="849" t="s">
        <v>13</v>
      </c>
      <c r="V34" s="850"/>
      <c r="W34" s="851" t="s">
        <v>14</v>
      </c>
      <c r="X34" s="844" t="s">
        <v>15</v>
      </c>
      <c r="Y34" s="845"/>
      <c r="Z34" s="852" t="s">
        <v>16</v>
      </c>
      <c r="AA34" s="844" t="s">
        <v>17</v>
      </c>
      <c r="AB34" s="845"/>
      <c r="AC34" s="844" t="s">
        <v>18</v>
      </c>
      <c r="AD34" s="845"/>
      <c r="AE34" s="844" t="s">
        <v>19</v>
      </c>
      <c r="AF34" s="846"/>
      <c r="AG34" s="846"/>
      <c r="AH34" s="845"/>
      <c r="AI34" s="847" t="s">
        <v>20</v>
      </c>
      <c r="AJ34" s="847" t="s">
        <v>21</v>
      </c>
      <c r="AK34" s="848" t="s">
        <v>22</v>
      </c>
      <c r="AL34" s="843" t="s">
        <v>23</v>
      </c>
    </row>
    <row r="35" spans="1:38" s="88" customFormat="1" ht="14.5" thickBot="1">
      <c r="A35" s="836"/>
      <c r="B35" s="838"/>
      <c r="C35" s="122" t="s">
        <v>24</v>
      </c>
      <c r="D35" s="122" t="s">
        <v>25</v>
      </c>
      <c r="E35" s="818"/>
      <c r="F35" s="818"/>
      <c r="G35" s="818"/>
      <c r="H35" s="829"/>
      <c r="I35" s="818"/>
      <c r="J35" s="123" t="s">
        <v>26</v>
      </c>
      <c r="K35" s="124" t="s">
        <v>27</v>
      </c>
      <c r="L35" s="122" t="s">
        <v>28</v>
      </c>
      <c r="M35" s="122" t="s">
        <v>29</v>
      </c>
      <c r="N35" s="122" t="s">
        <v>30</v>
      </c>
      <c r="O35" s="825"/>
      <c r="P35" s="125" t="s">
        <v>31</v>
      </c>
      <c r="Q35" s="125" t="s">
        <v>32</v>
      </c>
      <c r="R35" s="825"/>
      <c r="S35" s="818"/>
      <c r="T35" s="818"/>
      <c r="U35" s="126" t="s">
        <v>33</v>
      </c>
      <c r="V35" s="126" t="s">
        <v>34</v>
      </c>
      <c r="W35" s="825"/>
      <c r="X35" s="122" t="s">
        <v>35</v>
      </c>
      <c r="Y35" s="125" t="s">
        <v>36</v>
      </c>
      <c r="Z35" s="818"/>
      <c r="AA35" s="127" t="s">
        <v>37</v>
      </c>
      <c r="AB35" s="122" t="s">
        <v>38</v>
      </c>
      <c r="AC35" s="122" t="s">
        <v>39</v>
      </c>
      <c r="AD35" s="122" t="s">
        <v>40</v>
      </c>
      <c r="AE35" s="122" t="s">
        <v>41</v>
      </c>
      <c r="AF35" s="122" t="s">
        <v>42</v>
      </c>
      <c r="AG35" s="122" t="s">
        <v>43</v>
      </c>
      <c r="AH35" s="122" t="s">
        <v>44</v>
      </c>
      <c r="AI35" s="823"/>
      <c r="AJ35" s="823"/>
      <c r="AK35" s="807"/>
      <c r="AL35" s="809"/>
    </row>
    <row r="36" spans="1:38" s="94" customFormat="1" ht="14.5" thickTop="1">
      <c r="A36" s="21">
        <v>1</v>
      </c>
      <c r="B36" s="129" t="s">
        <v>282</v>
      </c>
      <c r="C36" s="21" t="s">
        <v>128</v>
      </c>
      <c r="D36" s="19" t="s">
        <v>288</v>
      </c>
      <c r="E36" s="21" t="s">
        <v>173</v>
      </c>
      <c r="F36" s="28"/>
      <c r="G36" s="26" t="s">
        <v>4134</v>
      </c>
      <c r="H36" s="26" t="s">
        <v>3949</v>
      </c>
      <c r="I36" s="705" t="s">
        <v>3950</v>
      </c>
      <c r="J36" s="1">
        <v>1</v>
      </c>
      <c r="K36" s="585"/>
      <c r="L36" s="1">
        <v>1</v>
      </c>
      <c r="M36" s="1"/>
      <c r="N36" s="585"/>
      <c r="O36" s="21" t="s">
        <v>103</v>
      </c>
      <c r="P36" s="37">
        <v>44411</v>
      </c>
      <c r="Q36" s="34" t="str">
        <f t="shared" ref="Q36:Q42" ca="1" si="6">DATEDIF(P36,NOW(),"Y")&amp;" Tahun "&amp;DATEDIF(P36,NOW(),"YM")&amp;" Bulan"&amp;DATEDIF(P36,NOW(),"MD")&amp;" Hari"</f>
        <v>1 Tahun 0 Bulan2 Hari</v>
      </c>
      <c r="R36" s="21" t="s">
        <v>81</v>
      </c>
      <c r="S36" s="23"/>
      <c r="T36" s="21" t="s">
        <v>63</v>
      </c>
      <c r="U36" s="21" t="s">
        <v>68</v>
      </c>
      <c r="V36" s="21" t="s">
        <v>2583</v>
      </c>
      <c r="W36" s="28" t="s">
        <v>76</v>
      </c>
      <c r="X36" s="54" t="s">
        <v>2609</v>
      </c>
      <c r="Y36" s="63">
        <v>36392</v>
      </c>
      <c r="Z36" s="34" t="str">
        <f t="shared" ref="Z36:Z42" ca="1" si="7">DATEDIF(Y36,NOW(),"Y")&amp;" Tahun "&amp;DATEDIF(Y36,NOW(),"YM")&amp;" Bulan"</f>
        <v>22 Tahun 11 Bulan</v>
      </c>
      <c r="AA36" s="27"/>
      <c r="AB36" s="21"/>
      <c r="AC36" s="21" t="s">
        <v>1474</v>
      </c>
      <c r="AD36" s="49" t="s">
        <v>3951</v>
      </c>
      <c r="AE36" s="21"/>
      <c r="AF36" s="49"/>
      <c r="AG36" s="49"/>
      <c r="AH36" s="49" t="s">
        <v>68</v>
      </c>
      <c r="AI36" s="50"/>
      <c r="AJ36" s="21"/>
      <c r="AK36" s="199"/>
      <c r="AL36" s="21"/>
    </row>
    <row r="37" spans="1:38" s="94" customFormat="1" ht="14">
      <c r="A37" s="21">
        <v>2</v>
      </c>
      <c r="B37" s="129" t="s">
        <v>282</v>
      </c>
      <c r="C37" s="21" t="s">
        <v>128</v>
      </c>
      <c r="D37" s="21" t="s">
        <v>288</v>
      </c>
      <c r="E37" s="21" t="s">
        <v>173</v>
      </c>
      <c r="F37" s="21" t="s">
        <v>1448</v>
      </c>
      <c r="G37" s="21" t="s">
        <v>1449</v>
      </c>
      <c r="H37" s="21" t="s">
        <v>1450</v>
      </c>
      <c r="I37" s="2" t="s">
        <v>1451</v>
      </c>
      <c r="J37" s="1">
        <v>1</v>
      </c>
      <c r="K37" s="1"/>
      <c r="L37" s="1">
        <v>1</v>
      </c>
      <c r="M37" s="1"/>
      <c r="N37" s="1"/>
      <c r="O37" s="21" t="s">
        <v>103</v>
      </c>
      <c r="P37" s="37">
        <v>43892</v>
      </c>
      <c r="Q37" s="34" t="str">
        <f t="shared" ca="1" si="6"/>
        <v>2 Tahun 5 Bulan3 Hari</v>
      </c>
      <c r="R37" s="21" t="s">
        <v>81</v>
      </c>
      <c r="S37" s="21"/>
      <c r="T37" s="21" t="s">
        <v>63</v>
      </c>
      <c r="U37" s="21" t="s">
        <v>66</v>
      </c>
      <c r="V37" s="21" t="s">
        <v>93</v>
      </c>
      <c r="W37" s="21" t="s">
        <v>71</v>
      </c>
      <c r="X37" s="31" t="s">
        <v>93</v>
      </c>
      <c r="Y37" s="61">
        <v>29455</v>
      </c>
      <c r="Z37" s="34" t="str">
        <f t="shared" ca="1" si="7"/>
        <v>41 Tahun 11 Bulan</v>
      </c>
      <c r="AA37" s="21"/>
      <c r="AB37" s="21"/>
      <c r="AC37" s="21" t="s">
        <v>1474</v>
      </c>
      <c r="AD37" s="21" t="s">
        <v>3027</v>
      </c>
      <c r="AE37" s="21"/>
      <c r="AF37" s="21"/>
      <c r="AG37" s="21" t="s">
        <v>74</v>
      </c>
      <c r="AH37" s="21"/>
      <c r="AI37" s="21">
        <v>20024504670</v>
      </c>
      <c r="AJ37" s="21"/>
      <c r="AK37" s="192"/>
      <c r="AL37" s="21">
        <v>914520921</v>
      </c>
    </row>
    <row r="38" spans="1:38" s="94" customFormat="1" ht="14">
      <c r="A38" s="21">
        <v>3</v>
      </c>
      <c r="B38" s="129" t="s">
        <v>282</v>
      </c>
      <c r="C38" s="21" t="s">
        <v>128</v>
      </c>
      <c r="D38" s="21" t="s">
        <v>288</v>
      </c>
      <c r="E38" s="21" t="s">
        <v>173</v>
      </c>
      <c r="F38" s="21"/>
      <c r="G38" s="21" t="s">
        <v>3361</v>
      </c>
      <c r="H38" s="21" t="s">
        <v>1468</v>
      </c>
      <c r="I38" s="543" t="s">
        <v>1469</v>
      </c>
      <c r="J38" s="1">
        <v>1</v>
      </c>
      <c r="K38" s="1"/>
      <c r="L38" s="1">
        <v>1</v>
      </c>
      <c r="M38" s="1"/>
      <c r="N38" s="1"/>
      <c r="O38" s="21" t="s">
        <v>103</v>
      </c>
      <c r="P38" s="37">
        <v>44287</v>
      </c>
      <c r="Q38" s="34" t="str">
        <f t="shared" ca="1" si="6"/>
        <v>1 Tahun 4 Bulan4 Hari</v>
      </c>
      <c r="R38" s="21" t="s">
        <v>78</v>
      </c>
      <c r="S38" s="21"/>
      <c r="T38" s="21" t="s">
        <v>73</v>
      </c>
      <c r="U38" s="21" t="s">
        <v>74</v>
      </c>
      <c r="V38" s="21" t="s">
        <v>75</v>
      </c>
      <c r="W38" s="21" t="s">
        <v>76</v>
      </c>
      <c r="X38" s="31" t="s">
        <v>2596</v>
      </c>
      <c r="Y38" s="61">
        <v>31992</v>
      </c>
      <c r="Z38" s="34" t="str">
        <f t="shared" ca="1" si="7"/>
        <v>35 Tahun 0 Bulan</v>
      </c>
      <c r="AA38" s="21"/>
      <c r="AB38" s="21"/>
      <c r="AC38" s="21" t="s">
        <v>1474</v>
      </c>
      <c r="AD38" s="21" t="s">
        <v>3034</v>
      </c>
      <c r="AE38" s="21" t="s">
        <v>74</v>
      </c>
      <c r="AF38" s="21" t="s">
        <v>57</v>
      </c>
      <c r="AG38" s="21" t="s">
        <v>74</v>
      </c>
      <c r="AH38" s="21"/>
      <c r="AI38" s="21"/>
      <c r="AJ38" s="534" t="s">
        <v>4229</v>
      </c>
      <c r="AK38" s="192"/>
      <c r="AL38" s="21"/>
    </row>
    <row r="39" spans="1:38" s="94" customFormat="1" ht="14">
      <c r="A39" s="21">
        <v>4</v>
      </c>
      <c r="B39" s="129" t="s">
        <v>282</v>
      </c>
      <c r="C39" s="21" t="s">
        <v>128</v>
      </c>
      <c r="D39" s="21" t="s">
        <v>288</v>
      </c>
      <c r="E39" s="21" t="s">
        <v>173</v>
      </c>
      <c r="F39" s="21" t="s">
        <v>1444</v>
      </c>
      <c r="G39" s="21" t="s">
        <v>1445</v>
      </c>
      <c r="H39" s="21" t="s">
        <v>1446</v>
      </c>
      <c r="I39" s="2" t="s">
        <v>1447</v>
      </c>
      <c r="J39" s="1">
        <v>1</v>
      </c>
      <c r="K39" s="1"/>
      <c r="L39" s="1">
        <v>1</v>
      </c>
      <c r="M39" s="1"/>
      <c r="N39" s="1"/>
      <c r="O39" s="21" t="s">
        <v>103</v>
      </c>
      <c r="P39" s="37">
        <v>43892</v>
      </c>
      <c r="Q39" s="34" t="str">
        <f t="shared" ca="1" si="6"/>
        <v>2 Tahun 5 Bulan3 Hari</v>
      </c>
      <c r="R39" s="21" t="s">
        <v>78</v>
      </c>
      <c r="S39" s="21"/>
      <c r="T39" s="21" t="s">
        <v>63</v>
      </c>
      <c r="U39" s="21" t="s">
        <v>68</v>
      </c>
      <c r="V39" s="21" t="s">
        <v>2618</v>
      </c>
      <c r="W39" s="21" t="s">
        <v>76</v>
      </c>
      <c r="X39" s="31" t="s">
        <v>84</v>
      </c>
      <c r="Y39" s="61">
        <v>31899</v>
      </c>
      <c r="Z39" s="34" t="str">
        <f t="shared" ca="1" si="7"/>
        <v>35 Tahun 3 Bulan</v>
      </c>
      <c r="AA39" s="21"/>
      <c r="AB39" s="21"/>
      <c r="AC39" s="21" t="s">
        <v>1474</v>
      </c>
      <c r="AD39" s="21" t="s">
        <v>3026</v>
      </c>
      <c r="AE39" s="21"/>
      <c r="AF39" s="21" t="s">
        <v>57</v>
      </c>
      <c r="AG39" s="21"/>
      <c r="AH39" s="21"/>
      <c r="AI39" s="21">
        <v>19041101312</v>
      </c>
      <c r="AJ39" s="21"/>
      <c r="AK39" s="192">
        <v>920031796956000</v>
      </c>
      <c r="AL39" s="21">
        <v>914575552</v>
      </c>
    </row>
    <row r="40" spans="1:38" s="94" customFormat="1" ht="14">
      <c r="A40" s="21">
        <v>5</v>
      </c>
      <c r="B40" s="129" t="s">
        <v>282</v>
      </c>
      <c r="C40" s="21" t="s">
        <v>128</v>
      </c>
      <c r="D40" s="19" t="s">
        <v>288</v>
      </c>
      <c r="E40" s="21" t="s">
        <v>173</v>
      </c>
      <c r="F40" s="28"/>
      <c r="G40" s="26" t="s">
        <v>4129</v>
      </c>
      <c r="H40" s="26" t="s">
        <v>3931</v>
      </c>
      <c r="I40" s="67" t="s">
        <v>3932</v>
      </c>
      <c r="J40" s="1">
        <v>1</v>
      </c>
      <c r="K40" s="585"/>
      <c r="L40" s="1">
        <v>1</v>
      </c>
      <c r="M40" s="1"/>
      <c r="N40" s="585"/>
      <c r="O40" s="21" t="s">
        <v>103</v>
      </c>
      <c r="P40" s="37">
        <v>44411</v>
      </c>
      <c r="Q40" s="34" t="str">
        <f t="shared" ca="1" si="6"/>
        <v>1 Tahun 0 Bulan2 Hari</v>
      </c>
      <c r="R40" s="21" t="s">
        <v>54</v>
      </c>
      <c r="S40" s="23"/>
      <c r="T40" s="21" t="s">
        <v>73</v>
      </c>
      <c r="U40" s="21" t="s">
        <v>68</v>
      </c>
      <c r="V40" s="21" t="s">
        <v>2583</v>
      </c>
      <c r="W40" s="28" t="s">
        <v>76</v>
      </c>
      <c r="X40" s="54" t="s">
        <v>2608</v>
      </c>
      <c r="Y40" s="63">
        <v>36900</v>
      </c>
      <c r="Z40" s="34" t="str">
        <f t="shared" ca="1" si="7"/>
        <v>21 Tahun 6 Bulan</v>
      </c>
      <c r="AA40" s="27"/>
      <c r="AB40" s="21"/>
      <c r="AC40" s="21" t="s">
        <v>1474</v>
      </c>
      <c r="AD40" s="49" t="s">
        <v>3933</v>
      </c>
      <c r="AE40" s="21"/>
      <c r="AF40" s="49"/>
      <c r="AG40" s="49"/>
      <c r="AH40" s="49" t="s">
        <v>68</v>
      </c>
      <c r="AI40" s="50"/>
      <c r="AJ40" s="21"/>
      <c r="AK40" s="199"/>
      <c r="AL40" s="21"/>
    </row>
    <row r="41" spans="1:38" s="94" customFormat="1" ht="14">
      <c r="A41" s="21">
        <v>6</v>
      </c>
      <c r="B41" s="129" t="s">
        <v>282</v>
      </c>
      <c r="C41" s="21" t="s">
        <v>128</v>
      </c>
      <c r="D41" s="21" t="s">
        <v>288</v>
      </c>
      <c r="E41" s="21" t="s">
        <v>173</v>
      </c>
      <c r="F41" s="21" t="s">
        <v>1390</v>
      </c>
      <c r="G41" s="21" t="s">
        <v>4119</v>
      </c>
      <c r="H41" s="21" t="s">
        <v>1391</v>
      </c>
      <c r="I41" s="2" t="s">
        <v>1392</v>
      </c>
      <c r="J41" s="1">
        <v>1</v>
      </c>
      <c r="K41" s="1"/>
      <c r="L41" s="1">
        <v>1</v>
      </c>
      <c r="M41" s="1"/>
      <c r="N41" s="1"/>
      <c r="O41" s="21" t="s">
        <v>103</v>
      </c>
      <c r="P41" s="37">
        <v>44409</v>
      </c>
      <c r="Q41" s="34" t="str">
        <f t="shared" ca="1" si="6"/>
        <v>1 Tahun 0 Bulan4 Hari</v>
      </c>
      <c r="R41" s="21" t="s">
        <v>52</v>
      </c>
      <c r="S41" s="21" t="s">
        <v>146</v>
      </c>
      <c r="T41" s="21" t="s">
        <v>49</v>
      </c>
      <c r="U41" s="21" t="s">
        <v>66</v>
      </c>
      <c r="V41" s="21" t="s">
        <v>182</v>
      </c>
      <c r="W41" s="21" t="s">
        <v>56</v>
      </c>
      <c r="X41" s="31" t="s">
        <v>307</v>
      </c>
      <c r="Y41" s="61">
        <v>31229</v>
      </c>
      <c r="Z41" s="34" t="str">
        <f t="shared" ca="1" si="7"/>
        <v>37 Tahun 1 Bulan</v>
      </c>
      <c r="AA41" s="21"/>
      <c r="AB41" s="21"/>
      <c r="AC41" s="21" t="s">
        <v>1474</v>
      </c>
      <c r="AD41" s="21" t="s">
        <v>3011</v>
      </c>
      <c r="AE41" s="21"/>
      <c r="AF41" s="21" t="s">
        <v>57</v>
      </c>
      <c r="AG41" s="21" t="s">
        <v>146</v>
      </c>
      <c r="AH41" s="21" t="s">
        <v>146</v>
      </c>
      <c r="AI41" s="21">
        <v>19056349327</v>
      </c>
      <c r="AJ41" s="21"/>
      <c r="AK41" s="192">
        <v>942252834956000</v>
      </c>
      <c r="AL41" s="21">
        <v>838262668</v>
      </c>
    </row>
    <row r="42" spans="1:38" s="94" customFormat="1" ht="14">
      <c r="A42" s="21">
        <v>7</v>
      </c>
      <c r="B42" s="129" t="s">
        <v>282</v>
      </c>
      <c r="C42" s="21" t="s">
        <v>128</v>
      </c>
      <c r="D42" s="19" t="s">
        <v>288</v>
      </c>
      <c r="E42" s="21" t="s">
        <v>173</v>
      </c>
      <c r="F42" s="28"/>
      <c r="G42" s="26" t="s">
        <v>5205</v>
      </c>
      <c r="H42" s="26" t="s">
        <v>4707</v>
      </c>
      <c r="I42" s="67" t="s">
        <v>1054</v>
      </c>
      <c r="J42" s="1">
        <v>1</v>
      </c>
      <c r="K42" s="585"/>
      <c r="L42" s="1">
        <v>1</v>
      </c>
      <c r="M42" s="1"/>
      <c r="N42" s="585"/>
      <c r="O42" s="21" t="s">
        <v>103</v>
      </c>
      <c r="P42" s="37">
        <v>44480</v>
      </c>
      <c r="Q42" s="34" t="str">
        <f t="shared" ca="1" si="6"/>
        <v>0 Tahun 9 Bulan25 Hari</v>
      </c>
      <c r="R42" s="21" t="s">
        <v>81</v>
      </c>
      <c r="S42" s="23"/>
      <c r="T42" s="21" t="s">
        <v>49</v>
      </c>
      <c r="U42" s="21" t="s">
        <v>66</v>
      </c>
      <c r="V42" s="308" t="s">
        <v>67</v>
      </c>
      <c r="W42" s="28" t="s">
        <v>56</v>
      </c>
      <c r="X42" s="54" t="s">
        <v>3936</v>
      </c>
      <c r="Y42" s="63">
        <v>35687</v>
      </c>
      <c r="Z42" s="34" t="str">
        <f t="shared" ca="1" si="7"/>
        <v>24 Tahun 10 Bulan</v>
      </c>
      <c r="AA42" s="27"/>
      <c r="AB42" s="21"/>
      <c r="AC42" s="21" t="s">
        <v>1474</v>
      </c>
      <c r="AD42" s="49" t="s">
        <v>4708</v>
      </c>
      <c r="AE42" s="21"/>
      <c r="AF42" s="49"/>
      <c r="AG42" s="49"/>
      <c r="AH42" s="49" t="s">
        <v>2913</v>
      </c>
      <c r="AI42" s="50"/>
      <c r="AJ42" s="33"/>
      <c r="AK42" s="199"/>
      <c r="AL42" s="21"/>
    </row>
    <row r="43" spans="1:38" s="94" customFormat="1" ht="14">
      <c r="A43" s="21">
        <v>8</v>
      </c>
      <c r="B43" s="29" t="s">
        <v>282</v>
      </c>
      <c r="C43" s="1" t="s">
        <v>128</v>
      </c>
      <c r="D43" s="7" t="s">
        <v>288</v>
      </c>
      <c r="E43" s="1" t="s">
        <v>173</v>
      </c>
      <c r="F43" s="1"/>
      <c r="G43" s="1"/>
      <c r="H43" s="76" t="s">
        <v>6165</v>
      </c>
      <c r="I43" s="2" t="s">
        <v>1054</v>
      </c>
      <c r="J43" s="1">
        <v>1</v>
      </c>
      <c r="K43" s="1"/>
      <c r="L43" s="1">
        <v>1</v>
      </c>
      <c r="M43" s="1"/>
      <c r="N43" s="1"/>
      <c r="O43" s="19" t="s">
        <v>103</v>
      </c>
      <c r="P43" s="20">
        <v>44571</v>
      </c>
      <c r="Q43" s="4"/>
      <c r="R43" s="5" t="s">
        <v>78</v>
      </c>
      <c r="S43" s="1"/>
      <c r="T43" s="1" t="s">
        <v>49</v>
      </c>
      <c r="U43" s="1" t="s">
        <v>66</v>
      </c>
      <c r="V43" s="1" t="s">
        <v>67</v>
      </c>
      <c r="W43" s="1" t="s">
        <v>76</v>
      </c>
      <c r="X43" s="275" t="s">
        <v>307</v>
      </c>
      <c r="Y43" s="71">
        <v>33958</v>
      </c>
      <c r="Z43" s="309"/>
      <c r="AA43" s="5"/>
      <c r="AB43" s="1"/>
      <c r="AC43" s="1" t="s">
        <v>5400</v>
      </c>
      <c r="AD43" s="1" t="s">
        <v>5420</v>
      </c>
      <c r="AE43" s="1"/>
      <c r="AF43" s="1"/>
      <c r="AG43" s="1"/>
      <c r="AH43" s="1" t="s">
        <v>66</v>
      </c>
      <c r="AI43" s="1"/>
      <c r="AJ43" s="1"/>
      <c r="AK43" s="286"/>
      <c r="AL43" s="1"/>
    </row>
    <row r="44" spans="1:38" s="94" customFormat="1" ht="14">
      <c r="A44" s="21">
        <v>9</v>
      </c>
      <c r="B44" s="129" t="s">
        <v>282</v>
      </c>
      <c r="C44" s="21" t="s">
        <v>128</v>
      </c>
      <c r="D44" s="21" t="s">
        <v>288</v>
      </c>
      <c r="E44" s="21" t="s">
        <v>173</v>
      </c>
      <c r="F44" s="27"/>
      <c r="G44" s="21" t="s">
        <v>3647</v>
      </c>
      <c r="H44" s="27" t="s">
        <v>3527</v>
      </c>
      <c r="I44" s="2" t="s">
        <v>3528</v>
      </c>
      <c r="J44" s="1">
        <v>1</v>
      </c>
      <c r="K44" s="1"/>
      <c r="L44" s="1">
        <v>1</v>
      </c>
      <c r="M44" s="1"/>
      <c r="N44" s="1"/>
      <c r="O44" s="21" t="s">
        <v>103</v>
      </c>
      <c r="P44" s="37">
        <v>44361</v>
      </c>
      <c r="Q44" s="34" t="str">
        <f t="shared" ref="Q44:Q49" ca="1" si="8">DATEDIF(P44,NOW(),"Y")&amp;" Tahun "&amp;DATEDIF(P44,NOW(),"YM")&amp;" Bulan"&amp;DATEDIF(P44,NOW(),"MD")&amp;" Hari"</f>
        <v>1 Tahun 1 Bulan22 Hari</v>
      </c>
      <c r="R44" s="21" t="s">
        <v>78</v>
      </c>
      <c r="S44" s="21"/>
      <c r="T44" s="21" t="s">
        <v>73</v>
      </c>
      <c r="U44" s="21" t="s">
        <v>68</v>
      </c>
      <c r="V44" s="21" t="s">
        <v>140</v>
      </c>
      <c r="W44" s="21" t="s">
        <v>51</v>
      </c>
      <c r="X44" s="31" t="s">
        <v>289</v>
      </c>
      <c r="Y44" s="61">
        <v>30793</v>
      </c>
      <c r="Z44" s="34" t="str">
        <f t="shared" ref="Z44:Z49" ca="1" si="9">DATEDIF(Y44,NOW(),"Y")&amp;" Tahun "&amp;DATEDIF(Y44,NOW(),"YM")&amp;" Bulan"</f>
        <v>38 Tahun 3 Bulan</v>
      </c>
      <c r="AA44" s="21"/>
      <c r="AB44" s="21"/>
      <c r="AC44" s="21" t="s">
        <v>1474</v>
      </c>
      <c r="AD44" s="21" t="s">
        <v>3529</v>
      </c>
      <c r="AE44" s="21"/>
      <c r="AF44" s="21"/>
      <c r="AG44" s="21"/>
      <c r="AH44" s="21" t="s">
        <v>68</v>
      </c>
      <c r="AI44" s="21"/>
      <c r="AJ44" s="60" t="s">
        <v>4271</v>
      </c>
      <c r="AK44" s="192"/>
      <c r="AL44" s="21"/>
    </row>
    <row r="45" spans="1:38" s="94" customFormat="1" ht="14">
      <c r="A45" s="21">
        <v>10</v>
      </c>
      <c r="B45" s="129" t="s">
        <v>282</v>
      </c>
      <c r="C45" s="21" t="s">
        <v>128</v>
      </c>
      <c r="D45" s="21" t="s">
        <v>288</v>
      </c>
      <c r="E45" s="21" t="s">
        <v>173</v>
      </c>
      <c r="F45" s="21"/>
      <c r="G45" s="44" t="s">
        <v>3357</v>
      </c>
      <c r="H45" s="21" t="s">
        <v>1460</v>
      </c>
      <c r="I45" s="2" t="s">
        <v>1461</v>
      </c>
      <c r="J45" s="1">
        <v>1</v>
      </c>
      <c r="K45" s="1"/>
      <c r="L45" s="1">
        <v>1</v>
      </c>
      <c r="M45" s="1"/>
      <c r="N45" s="1"/>
      <c r="O45" s="21" t="s">
        <v>103</v>
      </c>
      <c r="P45" s="37">
        <v>44089</v>
      </c>
      <c r="Q45" s="34" t="str">
        <f t="shared" ca="1" si="8"/>
        <v>1 Tahun 10 Bulan21 Hari</v>
      </c>
      <c r="R45" s="21" t="s">
        <v>52</v>
      </c>
      <c r="S45" s="21"/>
      <c r="T45" s="21" t="s">
        <v>73</v>
      </c>
      <c r="U45" s="21" t="s">
        <v>74</v>
      </c>
      <c r="V45" s="21" t="s">
        <v>74</v>
      </c>
      <c r="W45" s="21" t="s">
        <v>76</v>
      </c>
      <c r="X45" s="31" t="s">
        <v>57</v>
      </c>
      <c r="Y45" s="61">
        <v>33936</v>
      </c>
      <c r="Z45" s="34" t="str">
        <f t="shared" ca="1" si="9"/>
        <v>29 Tahun 8 Bulan</v>
      </c>
      <c r="AA45" s="21"/>
      <c r="AB45" s="21"/>
      <c r="AC45" s="21" t="s">
        <v>1474</v>
      </c>
      <c r="AD45" s="21" t="s">
        <v>3031</v>
      </c>
      <c r="AE45" s="21"/>
      <c r="AF45" s="21" t="s">
        <v>57</v>
      </c>
      <c r="AG45" s="21"/>
      <c r="AH45" s="21"/>
      <c r="AI45" s="21"/>
      <c r="AJ45" s="21"/>
      <c r="AK45" s="192"/>
      <c r="AL45" s="21"/>
    </row>
    <row r="46" spans="1:38" s="94" customFormat="1" ht="14">
      <c r="A46" s="21">
        <v>11</v>
      </c>
      <c r="B46" s="129" t="s">
        <v>282</v>
      </c>
      <c r="C46" s="21" t="s">
        <v>128</v>
      </c>
      <c r="D46" s="21" t="s">
        <v>288</v>
      </c>
      <c r="E46" s="21" t="s">
        <v>173</v>
      </c>
      <c r="F46" s="21" t="s">
        <v>1385</v>
      </c>
      <c r="G46" s="21" t="s">
        <v>4120</v>
      </c>
      <c r="H46" s="21" t="s">
        <v>1386</v>
      </c>
      <c r="I46" s="2" t="s">
        <v>1387</v>
      </c>
      <c r="J46" s="1">
        <v>1</v>
      </c>
      <c r="K46" s="1"/>
      <c r="L46" s="1">
        <v>1</v>
      </c>
      <c r="M46" s="1"/>
      <c r="N46" s="1"/>
      <c r="O46" s="21" t="s">
        <v>103</v>
      </c>
      <c r="P46" s="37">
        <v>44409</v>
      </c>
      <c r="Q46" s="34" t="str">
        <f t="shared" ca="1" si="8"/>
        <v>1 Tahun 0 Bulan4 Hari</v>
      </c>
      <c r="R46" s="21" t="s">
        <v>78</v>
      </c>
      <c r="S46" s="21"/>
      <c r="T46" s="21" t="s">
        <v>63</v>
      </c>
      <c r="U46" s="21" t="s">
        <v>68</v>
      </c>
      <c r="V46" s="21" t="s">
        <v>84</v>
      </c>
      <c r="W46" s="21" t="s">
        <v>76</v>
      </c>
      <c r="X46" s="31" t="s">
        <v>2605</v>
      </c>
      <c r="Y46" s="61">
        <v>36155</v>
      </c>
      <c r="Z46" s="34" t="str">
        <f t="shared" ca="1" si="9"/>
        <v>23 Tahun 7 Bulan</v>
      </c>
      <c r="AA46" s="21"/>
      <c r="AB46" s="21"/>
      <c r="AC46" s="21" t="s">
        <v>1474</v>
      </c>
      <c r="AD46" s="21" t="s">
        <v>3009</v>
      </c>
      <c r="AE46" s="21"/>
      <c r="AF46" s="21" t="s">
        <v>146</v>
      </c>
      <c r="AG46" s="21" t="s">
        <v>146</v>
      </c>
      <c r="AH46" s="21" t="s">
        <v>68</v>
      </c>
      <c r="AI46" s="21">
        <v>19072632698</v>
      </c>
      <c r="AJ46" s="21"/>
      <c r="AK46" s="192"/>
      <c r="AL46" s="21">
        <v>838275543</v>
      </c>
    </row>
    <row r="47" spans="1:38" s="94" customFormat="1" ht="14">
      <c r="A47" s="21">
        <v>12</v>
      </c>
      <c r="B47" s="129" t="s">
        <v>282</v>
      </c>
      <c r="C47" s="21" t="s">
        <v>128</v>
      </c>
      <c r="D47" s="21" t="s">
        <v>288</v>
      </c>
      <c r="E47" s="21" t="s">
        <v>173</v>
      </c>
      <c r="F47" s="21"/>
      <c r="G47" s="21" t="s">
        <v>3645</v>
      </c>
      <c r="H47" s="27" t="s">
        <v>3524</v>
      </c>
      <c r="I47" s="2" t="s">
        <v>3525</v>
      </c>
      <c r="J47" s="1">
        <v>1</v>
      </c>
      <c r="K47" s="1"/>
      <c r="L47" s="1">
        <v>1</v>
      </c>
      <c r="M47" s="1"/>
      <c r="N47" s="1"/>
      <c r="O47" s="21" t="s">
        <v>103</v>
      </c>
      <c r="P47" s="37">
        <v>44361</v>
      </c>
      <c r="Q47" s="34" t="str">
        <f t="shared" ca="1" si="8"/>
        <v>1 Tahun 1 Bulan22 Hari</v>
      </c>
      <c r="R47" s="21" t="s">
        <v>54</v>
      </c>
      <c r="S47" s="21" t="s">
        <v>62</v>
      </c>
      <c r="T47" s="21" t="s">
        <v>49</v>
      </c>
      <c r="U47" s="21" t="s">
        <v>126</v>
      </c>
      <c r="V47" s="21" t="s">
        <v>144</v>
      </c>
      <c r="W47" s="21" t="s">
        <v>76</v>
      </c>
      <c r="X47" s="31" t="s">
        <v>144</v>
      </c>
      <c r="Y47" s="61">
        <v>32801</v>
      </c>
      <c r="Z47" s="34" t="str">
        <f t="shared" ca="1" si="9"/>
        <v>32 Tahun 9 Bulan</v>
      </c>
      <c r="AA47" s="21"/>
      <c r="AB47" s="21"/>
      <c r="AC47" s="21" t="s">
        <v>1474</v>
      </c>
      <c r="AD47" s="21" t="s">
        <v>3526</v>
      </c>
      <c r="AE47" s="21"/>
      <c r="AF47" s="21"/>
      <c r="AG47" s="21"/>
      <c r="AH47" s="21" t="s">
        <v>126</v>
      </c>
      <c r="AI47" s="21"/>
      <c r="AJ47" s="143" t="s">
        <v>4270</v>
      </c>
      <c r="AK47" s="192"/>
      <c r="AL47" s="21"/>
    </row>
    <row r="48" spans="1:38" s="94" customFormat="1" ht="14">
      <c r="A48" s="21">
        <v>13</v>
      </c>
      <c r="B48" s="129" t="s">
        <v>282</v>
      </c>
      <c r="C48" s="21" t="s">
        <v>128</v>
      </c>
      <c r="D48" s="19" t="s">
        <v>288</v>
      </c>
      <c r="E48" s="21" t="s">
        <v>173</v>
      </c>
      <c r="F48" s="28"/>
      <c r="G48" s="26" t="s">
        <v>5207</v>
      </c>
      <c r="H48" s="26" t="s">
        <v>4754</v>
      </c>
      <c r="I48" s="67" t="s">
        <v>4755</v>
      </c>
      <c r="J48" s="1">
        <v>1</v>
      </c>
      <c r="K48" s="585"/>
      <c r="L48" s="1">
        <v>1</v>
      </c>
      <c r="M48" s="1"/>
      <c r="N48" s="585"/>
      <c r="O48" s="21" t="s">
        <v>103</v>
      </c>
      <c r="P48" s="37">
        <v>44484</v>
      </c>
      <c r="Q48" s="34" t="str">
        <f t="shared" ca="1" si="8"/>
        <v>0 Tahun 9 Bulan21 Hari</v>
      </c>
      <c r="R48" s="53" t="s">
        <v>52</v>
      </c>
      <c r="S48" s="23"/>
      <c r="T48" s="21" t="s">
        <v>49</v>
      </c>
      <c r="U48" s="21" t="s">
        <v>126</v>
      </c>
      <c r="V48" s="308" t="s">
        <v>144</v>
      </c>
      <c r="W48" s="28" t="s">
        <v>88</v>
      </c>
      <c r="X48" s="54" t="s">
        <v>4756</v>
      </c>
      <c r="Y48" s="63">
        <v>32814</v>
      </c>
      <c r="Z48" s="34" t="str">
        <f t="shared" ca="1" si="9"/>
        <v>32 Tahun 9 Bulan</v>
      </c>
      <c r="AA48" s="27"/>
      <c r="AB48" s="21"/>
      <c r="AC48" s="21" t="s">
        <v>1474</v>
      </c>
      <c r="AD48" s="49" t="s">
        <v>4757</v>
      </c>
      <c r="AE48" s="21"/>
      <c r="AF48" s="49"/>
      <c r="AG48" s="49"/>
      <c r="AH48" s="49" t="s">
        <v>126</v>
      </c>
      <c r="AI48" s="50"/>
      <c r="AJ48" s="535"/>
      <c r="AK48" s="199"/>
      <c r="AL48" s="21"/>
    </row>
    <row r="49" spans="1:38" s="94" customFormat="1" ht="14">
      <c r="A49" s="21">
        <v>14</v>
      </c>
      <c r="B49" s="129" t="s">
        <v>282</v>
      </c>
      <c r="C49" s="21" t="s">
        <v>128</v>
      </c>
      <c r="D49" s="21" t="s">
        <v>288</v>
      </c>
      <c r="E49" s="21" t="s">
        <v>173</v>
      </c>
      <c r="F49" s="21" t="s">
        <v>1440</v>
      </c>
      <c r="G49" s="121" t="s">
        <v>1441</v>
      </c>
      <c r="H49" s="21" t="s">
        <v>1442</v>
      </c>
      <c r="I49" s="2" t="s">
        <v>1443</v>
      </c>
      <c r="J49" s="1">
        <v>1</v>
      </c>
      <c r="K49" s="1"/>
      <c r="L49" s="1">
        <v>1</v>
      </c>
      <c r="M49" s="1"/>
      <c r="N49" s="1"/>
      <c r="O49" s="21" t="s">
        <v>103</v>
      </c>
      <c r="P49" s="37">
        <v>43892</v>
      </c>
      <c r="Q49" s="34" t="str">
        <f t="shared" ca="1" si="8"/>
        <v>2 Tahun 5 Bulan3 Hari</v>
      </c>
      <c r="R49" s="21" t="s">
        <v>81</v>
      </c>
      <c r="S49" s="21"/>
      <c r="T49" s="21" t="s">
        <v>63</v>
      </c>
      <c r="U49" s="21" t="s">
        <v>66</v>
      </c>
      <c r="V49" s="21" t="s">
        <v>93</v>
      </c>
      <c r="W49" s="21" t="s">
        <v>56</v>
      </c>
      <c r="X49" s="31" t="s">
        <v>2617</v>
      </c>
      <c r="Y49" s="61">
        <v>30389</v>
      </c>
      <c r="Z49" s="34" t="str">
        <f t="shared" ca="1" si="9"/>
        <v>39 Tahun 4 Bulan</v>
      </c>
      <c r="AA49" s="21"/>
      <c r="AB49" s="21"/>
      <c r="AC49" s="21" t="s">
        <v>1474</v>
      </c>
      <c r="AD49" s="21" t="s">
        <v>3025</v>
      </c>
      <c r="AE49" s="21"/>
      <c r="AF49" s="21"/>
      <c r="AG49" s="21" t="s">
        <v>74</v>
      </c>
      <c r="AH49" s="21"/>
      <c r="AI49" s="21">
        <v>20024504753</v>
      </c>
      <c r="AJ49" s="210"/>
      <c r="AK49" s="192"/>
      <c r="AL49" s="21">
        <v>917774928</v>
      </c>
    </row>
    <row r="50" spans="1:38" s="94" customFormat="1" ht="14">
      <c r="A50" s="21">
        <v>15</v>
      </c>
      <c r="B50" s="29" t="s">
        <v>282</v>
      </c>
      <c r="C50" s="1" t="s">
        <v>128</v>
      </c>
      <c r="D50" s="7" t="s">
        <v>288</v>
      </c>
      <c r="E50" s="1" t="s">
        <v>173</v>
      </c>
      <c r="F50" s="1"/>
      <c r="G50" s="438"/>
      <c r="H50" s="76" t="s">
        <v>6166</v>
      </c>
      <c r="I50" s="2" t="s">
        <v>6167</v>
      </c>
      <c r="J50" s="1">
        <v>1</v>
      </c>
      <c r="K50" s="1"/>
      <c r="L50" s="1">
        <v>1</v>
      </c>
      <c r="M50" s="1"/>
      <c r="N50" s="1"/>
      <c r="O50" s="19" t="s">
        <v>103</v>
      </c>
      <c r="P50" s="20">
        <v>44571</v>
      </c>
      <c r="Q50" s="4"/>
      <c r="R50" s="5" t="s">
        <v>52</v>
      </c>
      <c r="S50" s="1"/>
      <c r="T50" s="1" t="s">
        <v>73</v>
      </c>
      <c r="U50" s="1" t="s">
        <v>68</v>
      </c>
      <c r="V50" s="1" t="s">
        <v>140</v>
      </c>
      <c r="W50" s="1" t="s">
        <v>71</v>
      </c>
      <c r="X50" s="275" t="s">
        <v>150</v>
      </c>
      <c r="Y50" s="71">
        <v>28583</v>
      </c>
      <c r="Z50" s="309"/>
      <c r="AA50" s="5"/>
      <c r="AB50" s="1"/>
      <c r="AC50" s="1" t="s">
        <v>5400</v>
      </c>
      <c r="AD50" s="1" t="s">
        <v>3035</v>
      </c>
      <c r="AE50" s="1"/>
      <c r="AF50" s="1"/>
      <c r="AG50" s="1"/>
      <c r="AH50" s="1" t="s">
        <v>68</v>
      </c>
      <c r="AI50" s="1"/>
      <c r="AJ50" s="1"/>
      <c r="AK50" s="286"/>
      <c r="AL50" s="1"/>
    </row>
    <row r="51" spans="1:38" s="94" customFormat="1" ht="14">
      <c r="A51" s="21">
        <v>16</v>
      </c>
      <c r="B51" s="129" t="s">
        <v>282</v>
      </c>
      <c r="C51" s="21" t="s">
        <v>128</v>
      </c>
      <c r="D51" s="21" t="s">
        <v>288</v>
      </c>
      <c r="E51" s="21" t="s">
        <v>173</v>
      </c>
      <c r="F51" s="21" t="s">
        <v>4926</v>
      </c>
      <c r="G51" s="121" t="s">
        <v>4113</v>
      </c>
      <c r="H51" s="21" t="s">
        <v>1397</v>
      </c>
      <c r="I51" s="2" t="s">
        <v>1398</v>
      </c>
      <c r="J51" s="1">
        <v>1</v>
      </c>
      <c r="K51" s="1"/>
      <c r="L51" s="1">
        <v>1</v>
      </c>
      <c r="M51" s="1"/>
      <c r="N51" s="1"/>
      <c r="O51" s="21" t="s">
        <v>103</v>
      </c>
      <c r="P51" s="37">
        <v>44409</v>
      </c>
      <c r="Q51" s="34" t="str">
        <f t="shared" ref="Q51:Q92" ca="1" si="10">DATEDIF(P51,NOW(),"Y")&amp;" Tahun "&amp;DATEDIF(P51,NOW(),"YM")&amp;" Bulan"&amp;DATEDIF(P51,NOW(),"MD")&amp;" Hari"</f>
        <v>1 Tahun 0 Bulan4 Hari</v>
      </c>
      <c r="R51" s="21" t="s">
        <v>78</v>
      </c>
      <c r="S51" s="21" t="s">
        <v>146</v>
      </c>
      <c r="T51" s="21" t="s">
        <v>63</v>
      </c>
      <c r="U51" s="21" t="s">
        <v>68</v>
      </c>
      <c r="V51" s="21" t="s">
        <v>68</v>
      </c>
      <c r="W51" s="21" t="s">
        <v>56</v>
      </c>
      <c r="X51" s="31" t="s">
        <v>2606</v>
      </c>
      <c r="Y51" s="61">
        <v>30347</v>
      </c>
      <c r="Z51" s="34" t="str">
        <f t="shared" ref="Z51:Z92" ca="1" si="11">DATEDIF(Y51,NOW(),"Y")&amp;" Tahun "&amp;DATEDIF(Y51,NOW(),"YM")&amp;" Bulan"</f>
        <v>39 Tahun 6 Bulan</v>
      </c>
      <c r="AA51" s="21"/>
      <c r="AB51" s="21"/>
      <c r="AC51" s="21" t="s">
        <v>1474</v>
      </c>
      <c r="AD51" s="21" t="s">
        <v>3013</v>
      </c>
      <c r="AE51" s="21"/>
      <c r="AF51" s="21" t="s">
        <v>146</v>
      </c>
      <c r="AG51" s="21" t="s">
        <v>146</v>
      </c>
      <c r="AH51" s="21" t="s">
        <v>68</v>
      </c>
      <c r="AI51" s="21">
        <v>19056349954</v>
      </c>
      <c r="AJ51" s="531"/>
      <c r="AK51" s="192"/>
      <c r="AL51" s="21">
        <v>838104225</v>
      </c>
    </row>
    <row r="52" spans="1:38" s="94" customFormat="1" ht="14">
      <c r="A52" s="21">
        <v>17</v>
      </c>
      <c r="B52" s="129" t="s">
        <v>282</v>
      </c>
      <c r="C52" s="21" t="s">
        <v>128</v>
      </c>
      <c r="D52" s="21" t="s">
        <v>288</v>
      </c>
      <c r="E52" s="21" t="s">
        <v>173</v>
      </c>
      <c r="F52" s="21" t="s">
        <v>4927</v>
      </c>
      <c r="G52" s="21" t="s">
        <v>4115</v>
      </c>
      <c r="H52" s="21" t="s">
        <v>1408</v>
      </c>
      <c r="I52" s="2" t="s">
        <v>1409</v>
      </c>
      <c r="J52" s="1">
        <v>1</v>
      </c>
      <c r="K52" s="1"/>
      <c r="L52" s="1">
        <v>1</v>
      </c>
      <c r="M52" s="1"/>
      <c r="N52" s="1"/>
      <c r="O52" s="21" t="s">
        <v>103</v>
      </c>
      <c r="P52" s="37">
        <v>44409</v>
      </c>
      <c r="Q52" s="34" t="str">
        <f t="shared" ca="1" si="10"/>
        <v>1 Tahun 0 Bulan4 Hari</v>
      </c>
      <c r="R52" s="21" t="s">
        <v>81</v>
      </c>
      <c r="S52" s="21" t="s">
        <v>146</v>
      </c>
      <c r="T52" s="21" t="s">
        <v>63</v>
      </c>
      <c r="U52" s="21" t="s">
        <v>68</v>
      </c>
      <c r="V52" s="21" t="s">
        <v>201</v>
      </c>
      <c r="W52" s="21" t="s">
        <v>196</v>
      </c>
      <c r="X52" s="31" t="s">
        <v>2609</v>
      </c>
      <c r="Y52" s="61">
        <v>34734</v>
      </c>
      <c r="Z52" s="34" t="str">
        <f t="shared" ca="1" si="11"/>
        <v>27 Tahun 6 Bulan</v>
      </c>
      <c r="AA52" s="21"/>
      <c r="AB52" s="21"/>
      <c r="AC52" s="21" t="s">
        <v>1474</v>
      </c>
      <c r="AD52" s="21" t="s">
        <v>3016</v>
      </c>
      <c r="AE52" s="21"/>
      <c r="AF52" s="21" t="s">
        <v>146</v>
      </c>
      <c r="AG52" s="21" t="s">
        <v>146</v>
      </c>
      <c r="AH52" s="21" t="s">
        <v>68</v>
      </c>
      <c r="AI52" s="21">
        <v>19056349517</v>
      </c>
      <c r="AJ52" s="531"/>
      <c r="AK52" s="192"/>
      <c r="AL52" s="21">
        <v>837781243</v>
      </c>
    </row>
    <row r="53" spans="1:38" s="94" customFormat="1" ht="14">
      <c r="A53" s="21">
        <v>18</v>
      </c>
      <c r="B53" s="129" t="s">
        <v>282</v>
      </c>
      <c r="C53" s="21" t="s">
        <v>128</v>
      </c>
      <c r="D53" s="19" t="s">
        <v>288</v>
      </c>
      <c r="E53" s="21" t="s">
        <v>173</v>
      </c>
      <c r="F53" s="28"/>
      <c r="G53" s="26" t="s">
        <v>4127</v>
      </c>
      <c r="H53" s="26" t="s">
        <v>3920</v>
      </c>
      <c r="I53" s="67" t="s">
        <v>3921</v>
      </c>
      <c r="J53" s="1">
        <v>1</v>
      </c>
      <c r="K53" s="585"/>
      <c r="L53" s="1">
        <v>1</v>
      </c>
      <c r="M53" s="1"/>
      <c r="N53" s="585"/>
      <c r="O53" s="21" t="s">
        <v>103</v>
      </c>
      <c r="P53" s="37">
        <v>44411</v>
      </c>
      <c r="Q53" s="34" t="str">
        <f t="shared" ca="1" si="10"/>
        <v>1 Tahun 0 Bulan2 Hari</v>
      </c>
      <c r="R53" s="21" t="s">
        <v>54</v>
      </c>
      <c r="S53" s="23"/>
      <c r="T53" s="21" t="s">
        <v>63</v>
      </c>
      <c r="U53" s="21" t="s">
        <v>68</v>
      </c>
      <c r="V53" s="21" t="s">
        <v>2583</v>
      </c>
      <c r="W53" s="28" t="s">
        <v>76</v>
      </c>
      <c r="X53" s="54" t="s">
        <v>2606</v>
      </c>
      <c r="Y53" s="63">
        <v>36748</v>
      </c>
      <c r="Z53" s="34" t="str">
        <f t="shared" ca="1" si="11"/>
        <v>21 Tahun 11 Bulan</v>
      </c>
      <c r="AA53" s="27" t="s">
        <v>3922</v>
      </c>
      <c r="AB53" s="21" t="s">
        <v>3923</v>
      </c>
      <c r="AC53" s="21" t="s">
        <v>1474</v>
      </c>
      <c r="AD53" s="49" t="s">
        <v>3924</v>
      </c>
      <c r="AE53" s="21"/>
      <c r="AF53" s="49"/>
      <c r="AG53" s="49"/>
      <c r="AH53" s="49" t="s">
        <v>68</v>
      </c>
      <c r="AI53" s="50"/>
      <c r="AJ53" s="531"/>
      <c r="AK53" s="199"/>
      <c r="AL53" s="21"/>
    </row>
    <row r="54" spans="1:38" s="94" customFormat="1" ht="14">
      <c r="A54" s="21">
        <v>19</v>
      </c>
      <c r="B54" s="129" t="s">
        <v>282</v>
      </c>
      <c r="C54" s="21" t="s">
        <v>128</v>
      </c>
      <c r="D54" s="19" t="s">
        <v>288</v>
      </c>
      <c r="E54" s="21" t="s">
        <v>173</v>
      </c>
      <c r="F54" s="28"/>
      <c r="G54" s="26" t="s">
        <v>4136</v>
      </c>
      <c r="H54" s="26" t="s">
        <v>3956</v>
      </c>
      <c r="I54" s="67" t="s">
        <v>3957</v>
      </c>
      <c r="J54" s="1">
        <v>1</v>
      </c>
      <c r="K54" s="585"/>
      <c r="L54" s="1">
        <v>1</v>
      </c>
      <c r="M54" s="1"/>
      <c r="N54" s="585"/>
      <c r="O54" s="21" t="s">
        <v>103</v>
      </c>
      <c r="P54" s="37">
        <v>44411</v>
      </c>
      <c r="Q54" s="34" t="str">
        <f t="shared" ca="1" si="10"/>
        <v>1 Tahun 0 Bulan2 Hari</v>
      </c>
      <c r="R54" s="21" t="s">
        <v>78</v>
      </c>
      <c r="S54" s="23"/>
      <c r="T54" s="21" t="s">
        <v>49</v>
      </c>
      <c r="U54" s="21" t="s">
        <v>66</v>
      </c>
      <c r="V54" s="21" t="s">
        <v>67</v>
      </c>
      <c r="W54" s="28" t="s">
        <v>56</v>
      </c>
      <c r="X54" s="54" t="s">
        <v>3958</v>
      </c>
      <c r="Y54" s="63">
        <v>27640</v>
      </c>
      <c r="Z54" s="34" t="str">
        <f t="shared" ca="1" si="11"/>
        <v>46 Tahun 11 Bulan</v>
      </c>
      <c r="AA54" s="27"/>
      <c r="AB54" s="21"/>
      <c r="AC54" s="21" t="s">
        <v>1474</v>
      </c>
      <c r="AD54" s="49" t="s">
        <v>3959</v>
      </c>
      <c r="AE54" s="21"/>
      <c r="AF54" s="49"/>
      <c r="AG54" s="49"/>
      <c r="AH54" s="49" t="s">
        <v>2913</v>
      </c>
      <c r="AI54" s="50"/>
      <c r="AJ54" s="531"/>
      <c r="AK54" s="536"/>
      <c r="AL54" s="21"/>
    </row>
    <row r="55" spans="1:38" s="94" customFormat="1" ht="14">
      <c r="A55" s="21">
        <v>20</v>
      </c>
      <c r="B55" s="129" t="s">
        <v>282</v>
      </c>
      <c r="C55" s="21" t="s">
        <v>128</v>
      </c>
      <c r="D55" s="21" t="s">
        <v>288</v>
      </c>
      <c r="E55" s="21" t="s">
        <v>173</v>
      </c>
      <c r="F55" s="21" t="s">
        <v>4911</v>
      </c>
      <c r="G55" s="21" t="s">
        <v>4037</v>
      </c>
      <c r="H55" s="21" t="s">
        <v>3694</v>
      </c>
      <c r="I55" s="2" t="s">
        <v>528</v>
      </c>
      <c r="J55" s="1">
        <v>1</v>
      </c>
      <c r="K55" s="1"/>
      <c r="L55" s="1">
        <v>1</v>
      </c>
      <c r="M55" s="1"/>
      <c r="N55" s="1"/>
      <c r="O55" s="21" t="s">
        <v>103</v>
      </c>
      <c r="P55" s="37">
        <v>44388</v>
      </c>
      <c r="Q55" s="34" t="str">
        <f t="shared" ca="1" si="10"/>
        <v>1 Tahun 0 Bulan25 Hari</v>
      </c>
      <c r="R55" s="21" t="s">
        <v>52</v>
      </c>
      <c r="S55" s="21" t="s">
        <v>146</v>
      </c>
      <c r="T55" s="21" t="s">
        <v>49</v>
      </c>
      <c r="U55" s="21" t="s">
        <v>126</v>
      </c>
      <c r="V55" s="21" t="s">
        <v>144</v>
      </c>
      <c r="W55" s="21" t="s">
        <v>71</v>
      </c>
      <c r="X55" s="31" t="s">
        <v>3695</v>
      </c>
      <c r="Y55" s="61">
        <v>25750</v>
      </c>
      <c r="Z55" s="34" t="str">
        <f t="shared" ca="1" si="11"/>
        <v>52 Tahun 1 Bulan</v>
      </c>
      <c r="AA55" s="21"/>
      <c r="AB55" s="21"/>
      <c r="AC55" s="21" t="s">
        <v>1474</v>
      </c>
      <c r="AD55" s="21" t="s">
        <v>3696</v>
      </c>
      <c r="AE55" s="21"/>
      <c r="AF55" s="21" t="s">
        <v>146</v>
      </c>
      <c r="AG55" s="21" t="s">
        <v>146</v>
      </c>
      <c r="AH55" s="21" t="s">
        <v>126</v>
      </c>
      <c r="AI55" s="21">
        <v>19048700850</v>
      </c>
      <c r="AJ55" s="531"/>
      <c r="AK55" s="192"/>
      <c r="AL55" s="21"/>
    </row>
    <row r="56" spans="1:38" s="94" customFormat="1" ht="14">
      <c r="A56" s="21">
        <v>21</v>
      </c>
      <c r="B56" s="129" t="s">
        <v>282</v>
      </c>
      <c r="C56" s="21" t="s">
        <v>128</v>
      </c>
      <c r="D56" s="21" t="s">
        <v>288</v>
      </c>
      <c r="E56" s="21" t="s">
        <v>173</v>
      </c>
      <c r="F56" s="21" t="s">
        <v>4914</v>
      </c>
      <c r="G56" s="21" t="s">
        <v>4040</v>
      </c>
      <c r="H56" s="21" t="s">
        <v>3704</v>
      </c>
      <c r="I56" s="2" t="s">
        <v>3705</v>
      </c>
      <c r="J56" s="1">
        <v>1</v>
      </c>
      <c r="K56" s="1"/>
      <c r="L56" s="1">
        <v>1</v>
      </c>
      <c r="M56" s="1"/>
      <c r="N56" s="1"/>
      <c r="O56" s="21" t="s">
        <v>103</v>
      </c>
      <c r="P56" s="37">
        <v>44388</v>
      </c>
      <c r="Q56" s="34" t="str">
        <f t="shared" ca="1" si="10"/>
        <v>1 Tahun 0 Bulan25 Hari</v>
      </c>
      <c r="R56" s="21" t="s">
        <v>78</v>
      </c>
      <c r="S56" s="21"/>
      <c r="T56" s="21" t="s">
        <v>49</v>
      </c>
      <c r="U56" s="21" t="s">
        <v>66</v>
      </c>
      <c r="V56" s="21" t="s">
        <v>182</v>
      </c>
      <c r="W56" s="21" t="s">
        <v>51</v>
      </c>
      <c r="X56" s="31" t="s">
        <v>307</v>
      </c>
      <c r="Y56" s="61">
        <v>28255</v>
      </c>
      <c r="Z56" s="34" t="str">
        <f t="shared" ca="1" si="11"/>
        <v>45 Tahun 2 Bulan</v>
      </c>
      <c r="AA56" s="21"/>
      <c r="AB56" s="21"/>
      <c r="AC56" s="21" t="s">
        <v>1474</v>
      </c>
      <c r="AD56" s="21" t="s">
        <v>3693</v>
      </c>
      <c r="AE56" s="21"/>
      <c r="AF56" s="21" t="s">
        <v>57</v>
      </c>
      <c r="AG56" s="21" t="s">
        <v>146</v>
      </c>
      <c r="AH56" s="21" t="s">
        <v>146</v>
      </c>
      <c r="AI56" s="21">
        <v>19048701122</v>
      </c>
      <c r="AJ56" s="531"/>
      <c r="AK56" s="192">
        <v>944834332956000</v>
      </c>
      <c r="AL56" s="21">
        <v>827809658</v>
      </c>
    </row>
    <row r="57" spans="1:38" s="94" customFormat="1" ht="14">
      <c r="A57" s="21">
        <v>22</v>
      </c>
      <c r="B57" s="129" t="s">
        <v>282</v>
      </c>
      <c r="C57" s="21" t="s">
        <v>128</v>
      </c>
      <c r="D57" s="21" t="s">
        <v>288</v>
      </c>
      <c r="E57" s="21" t="s">
        <v>173</v>
      </c>
      <c r="F57" s="21"/>
      <c r="G57" s="21" t="s">
        <v>3362</v>
      </c>
      <c r="H57" s="21" t="s">
        <v>1470</v>
      </c>
      <c r="I57" s="2" t="s">
        <v>1471</v>
      </c>
      <c r="J57" s="1">
        <v>1</v>
      </c>
      <c r="K57" s="1"/>
      <c r="L57" s="1">
        <v>1</v>
      </c>
      <c r="M57" s="1"/>
      <c r="N57" s="1"/>
      <c r="O57" s="21" t="s">
        <v>103</v>
      </c>
      <c r="P57" s="37">
        <v>44287</v>
      </c>
      <c r="Q57" s="34" t="str">
        <f t="shared" ca="1" si="10"/>
        <v>1 Tahun 4 Bulan4 Hari</v>
      </c>
      <c r="R57" s="21" t="s">
        <v>78</v>
      </c>
      <c r="S57" s="21"/>
      <c r="T57" s="21" t="s">
        <v>73</v>
      </c>
      <c r="U57" s="21" t="s">
        <v>68</v>
      </c>
      <c r="V57" s="21" t="s">
        <v>140</v>
      </c>
      <c r="W57" s="21" t="s">
        <v>51</v>
      </c>
      <c r="X57" s="31" t="s">
        <v>150</v>
      </c>
      <c r="Y57" s="61">
        <v>32317</v>
      </c>
      <c r="Z57" s="34" t="str">
        <f t="shared" ca="1" si="11"/>
        <v>34 Tahun 1 Bulan</v>
      </c>
      <c r="AA57" s="21"/>
      <c r="AB57" s="21"/>
      <c r="AC57" s="21" t="s">
        <v>1474</v>
      </c>
      <c r="AD57" s="21" t="s">
        <v>3035</v>
      </c>
      <c r="AE57" s="21"/>
      <c r="AF57" s="21"/>
      <c r="AG57" s="21"/>
      <c r="AH57" s="21" t="s">
        <v>68</v>
      </c>
      <c r="AI57" s="21"/>
      <c r="AJ57" s="21"/>
      <c r="AK57" s="192"/>
      <c r="AL57" s="21"/>
    </row>
    <row r="58" spans="1:38" s="94" customFormat="1" ht="14">
      <c r="A58" s="21">
        <v>23</v>
      </c>
      <c r="B58" s="129" t="s">
        <v>282</v>
      </c>
      <c r="C58" s="21" t="s">
        <v>128</v>
      </c>
      <c r="D58" s="21" t="s">
        <v>288</v>
      </c>
      <c r="E58" s="21" t="s">
        <v>173</v>
      </c>
      <c r="F58" s="21" t="s">
        <v>1436</v>
      </c>
      <c r="G58" s="21" t="s">
        <v>1437</v>
      </c>
      <c r="H58" s="21" t="s">
        <v>1438</v>
      </c>
      <c r="I58" s="2" t="s">
        <v>1439</v>
      </c>
      <c r="J58" s="1">
        <v>1</v>
      </c>
      <c r="K58" s="1"/>
      <c r="L58" s="1">
        <v>1</v>
      </c>
      <c r="M58" s="1"/>
      <c r="N58" s="1"/>
      <c r="O58" s="21" t="s">
        <v>103</v>
      </c>
      <c r="P58" s="37">
        <v>43843</v>
      </c>
      <c r="Q58" s="34" t="str">
        <f t="shared" ca="1" si="10"/>
        <v>2 Tahun 6 Bulan23 Hari</v>
      </c>
      <c r="R58" s="21" t="s">
        <v>78</v>
      </c>
      <c r="S58" s="21"/>
      <c r="T58" s="21" t="s">
        <v>63</v>
      </c>
      <c r="U58" s="21" t="s">
        <v>68</v>
      </c>
      <c r="V58" s="21" t="s">
        <v>84</v>
      </c>
      <c r="W58" s="21" t="s">
        <v>76</v>
      </c>
      <c r="X58" s="31" t="s">
        <v>2616</v>
      </c>
      <c r="Y58" s="61">
        <v>32691</v>
      </c>
      <c r="Z58" s="34" t="str">
        <f t="shared" ca="1" si="11"/>
        <v>33 Tahun 1 Bulan</v>
      </c>
      <c r="AA58" s="21"/>
      <c r="AB58" s="21"/>
      <c r="AC58" s="21" t="s">
        <v>1474</v>
      </c>
      <c r="AD58" s="21" t="s">
        <v>2910</v>
      </c>
      <c r="AE58" s="21"/>
      <c r="AF58" s="21" t="s">
        <v>57</v>
      </c>
      <c r="AG58" s="21"/>
      <c r="AH58" s="21"/>
      <c r="AI58" s="21">
        <v>20008505032</v>
      </c>
      <c r="AJ58" s="531"/>
      <c r="AK58" s="192"/>
      <c r="AL58" s="21">
        <v>908679229</v>
      </c>
    </row>
    <row r="59" spans="1:38" s="94" customFormat="1" ht="14">
      <c r="A59" s="21">
        <v>24</v>
      </c>
      <c r="B59" s="129" t="s">
        <v>282</v>
      </c>
      <c r="C59" s="21" t="s">
        <v>128</v>
      </c>
      <c r="D59" s="19" t="s">
        <v>288</v>
      </c>
      <c r="E59" s="21" t="s">
        <v>173</v>
      </c>
      <c r="F59" s="28"/>
      <c r="G59" s="26" t="s">
        <v>4132</v>
      </c>
      <c r="H59" s="26" t="s">
        <v>3943</v>
      </c>
      <c r="I59" s="67" t="s">
        <v>925</v>
      </c>
      <c r="J59" s="1">
        <v>1</v>
      </c>
      <c r="K59" s="585"/>
      <c r="L59" s="1">
        <v>1</v>
      </c>
      <c r="M59" s="1"/>
      <c r="N59" s="585"/>
      <c r="O59" s="21" t="s">
        <v>103</v>
      </c>
      <c r="P59" s="37">
        <v>44411</v>
      </c>
      <c r="Q59" s="34" t="str">
        <f t="shared" ca="1" si="10"/>
        <v>1 Tahun 0 Bulan2 Hari</v>
      </c>
      <c r="R59" s="21" t="s">
        <v>78</v>
      </c>
      <c r="S59" s="23"/>
      <c r="T59" s="21" t="s">
        <v>49</v>
      </c>
      <c r="U59" s="21" t="s">
        <v>66</v>
      </c>
      <c r="V59" s="21" t="s">
        <v>67</v>
      </c>
      <c r="W59" s="28" t="s">
        <v>71</v>
      </c>
      <c r="X59" s="54" t="s">
        <v>3522</v>
      </c>
      <c r="Y59" s="63">
        <v>27529</v>
      </c>
      <c r="Z59" s="34" t="str">
        <f t="shared" ca="1" si="11"/>
        <v>47 Tahun 2 Bulan</v>
      </c>
      <c r="AA59" s="27"/>
      <c r="AB59" s="21"/>
      <c r="AC59" s="21" t="s">
        <v>1474</v>
      </c>
      <c r="AD59" s="49" t="s">
        <v>3944</v>
      </c>
      <c r="AE59" s="21"/>
      <c r="AF59" s="49"/>
      <c r="AG59" s="49"/>
      <c r="AH59" s="49" t="s">
        <v>2913</v>
      </c>
      <c r="AI59" s="50"/>
      <c r="AJ59" s="21"/>
      <c r="AK59" s="199"/>
      <c r="AL59" s="21"/>
    </row>
    <row r="60" spans="1:38" s="94" customFormat="1" ht="14">
      <c r="A60" s="21">
        <v>25</v>
      </c>
      <c r="B60" s="129" t="s">
        <v>282</v>
      </c>
      <c r="C60" s="21" t="s">
        <v>128</v>
      </c>
      <c r="D60" s="21" t="s">
        <v>288</v>
      </c>
      <c r="E60" s="21" t="s">
        <v>173</v>
      </c>
      <c r="F60" s="21" t="s">
        <v>4918</v>
      </c>
      <c r="G60" s="21" t="s">
        <v>4044</v>
      </c>
      <c r="H60" s="21" t="s">
        <v>3716</v>
      </c>
      <c r="I60" s="2" t="s">
        <v>3717</v>
      </c>
      <c r="J60" s="1">
        <v>1</v>
      </c>
      <c r="K60" s="1"/>
      <c r="L60" s="1">
        <v>1</v>
      </c>
      <c r="M60" s="1"/>
      <c r="N60" s="1"/>
      <c r="O60" s="21" t="s">
        <v>103</v>
      </c>
      <c r="P60" s="37">
        <v>44388</v>
      </c>
      <c r="Q60" s="34" t="str">
        <f t="shared" ca="1" si="10"/>
        <v>1 Tahun 0 Bulan25 Hari</v>
      </c>
      <c r="R60" s="21" t="s">
        <v>78</v>
      </c>
      <c r="S60" s="21" t="s">
        <v>146</v>
      </c>
      <c r="T60" s="21" t="s">
        <v>63</v>
      </c>
      <c r="U60" s="21" t="s">
        <v>66</v>
      </c>
      <c r="V60" s="21" t="s">
        <v>3718</v>
      </c>
      <c r="W60" s="21" t="s">
        <v>71</v>
      </c>
      <c r="X60" s="31" t="s">
        <v>3719</v>
      </c>
      <c r="Y60" s="61">
        <v>28325</v>
      </c>
      <c r="Z60" s="34" t="str">
        <f t="shared" ca="1" si="11"/>
        <v>45 Tahun 0 Bulan</v>
      </c>
      <c r="AA60" s="21"/>
      <c r="AB60" s="21"/>
      <c r="AC60" s="21" t="s">
        <v>1474</v>
      </c>
      <c r="AD60" s="21" t="s">
        <v>3720</v>
      </c>
      <c r="AE60" s="21"/>
      <c r="AF60" s="21" t="s">
        <v>146</v>
      </c>
      <c r="AG60" s="21" t="s">
        <v>146</v>
      </c>
      <c r="AH60" s="21" t="s">
        <v>3718</v>
      </c>
      <c r="AI60" s="21">
        <v>19048701072</v>
      </c>
      <c r="AJ60" s="21"/>
      <c r="AK60" s="192"/>
      <c r="AL60" s="21">
        <v>827809591</v>
      </c>
    </row>
    <row r="61" spans="1:38" s="94" customFormat="1" ht="14">
      <c r="A61" s="21">
        <v>26</v>
      </c>
      <c r="B61" s="129" t="s">
        <v>282</v>
      </c>
      <c r="C61" s="21" t="s">
        <v>128</v>
      </c>
      <c r="D61" s="21" t="s">
        <v>288</v>
      </c>
      <c r="E61" s="21" t="s">
        <v>173</v>
      </c>
      <c r="F61" s="21" t="s">
        <v>4906</v>
      </c>
      <c r="G61" s="21" t="s">
        <v>1423</v>
      </c>
      <c r="H61" s="21" t="s">
        <v>1424</v>
      </c>
      <c r="I61" s="2" t="s">
        <v>1425</v>
      </c>
      <c r="J61" s="1">
        <v>1</v>
      </c>
      <c r="K61" s="1"/>
      <c r="L61" s="1">
        <v>1</v>
      </c>
      <c r="M61" s="1"/>
      <c r="N61" s="1"/>
      <c r="O61" s="21" t="s">
        <v>103</v>
      </c>
      <c r="P61" s="37">
        <v>43770</v>
      </c>
      <c r="Q61" s="34" t="str">
        <f t="shared" ca="1" si="10"/>
        <v>2 Tahun 9 Bulan4 Hari</v>
      </c>
      <c r="R61" s="21" t="s">
        <v>81</v>
      </c>
      <c r="S61" s="21"/>
      <c r="T61" s="21" t="s">
        <v>63</v>
      </c>
      <c r="U61" s="21" t="s">
        <v>68</v>
      </c>
      <c r="V61" s="21" t="s">
        <v>84</v>
      </c>
      <c r="W61" s="21" t="s">
        <v>76</v>
      </c>
      <c r="X61" s="31" t="s">
        <v>2615</v>
      </c>
      <c r="Y61" s="61">
        <v>35584</v>
      </c>
      <c r="Z61" s="34" t="str">
        <f t="shared" ca="1" si="11"/>
        <v>25 Tahun 2 Bulan</v>
      </c>
      <c r="AA61" s="21"/>
      <c r="AB61" s="21"/>
      <c r="AC61" s="21" t="s">
        <v>1474</v>
      </c>
      <c r="AD61" s="21" t="s">
        <v>3020</v>
      </c>
      <c r="AE61" s="21"/>
      <c r="AF61" s="21" t="s">
        <v>57</v>
      </c>
      <c r="AG61" s="21"/>
      <c r="AH61" s="21"/>
      <c r="AI61" s="21">
        <v>19093378362</v>
      </c>
      <c r="AJ61" s="21"/>
      <c r="AK61" s="192"/>
      <c r="AL61" s="21">
        <v>871398699</v>
      </c>
    </row>
    <row r="62" spans="1:38" s="94" customFormat="1" ht="14">
      <c r="A62" s="21">
        <v>27</v>
      </c>
      <c r="B62" s="129" t="s">
        <v>282</v>
      </c>
      <c r="C62" s="21" t="s">
        <v>128</v>
      </c>
      <c r="D62" s="21" t="s">
        <v>288</v>
      </c>
      <c r="E62" s="21" t="s">
        <v>173</v>
      </c>
      <c r="F62" s="21" t="s">
        <v>4924</v>
      </c>
      <c r="G62" s="21" t="s">
        <v>4111</v>
      </c>
      <c r="H62" s="21" t="s">
        <v>1393</v>
      </c>
      <c r="I62" s="2" t="s">
        <v>1394</v>
      </c>
      <c r="J62" s="1">
        <v>1</v>
      </c>
      <c r="K62" s="1"/>
      <c r="L62" s="1">
        <v>1</v>
      </c>
      <c r="M62" s="1"/>
      <c r="N62" s="1"/>
      <c r="O62" s="21" t="s">
        <v>103</v>
      </c>
      <c r="P62" s="37">
        <v>44409</v>
      </c>
      <c r="Q62" s="34" t="str">
        <f t="shared" ca="1" si="10"/>
        <v>1 Tahun 0 Bulan4 Hari</v>
      </c>
      <c r="R62" s="21" t="s">
        <v>78</v>
      </c>
      <c r="S62" s="21" t="s">
        <v>146</v>
      </c>
      <c r="T62" s="21" t="s">
        <v>63</v>
      </c>
      <c r="U62" s="21" t="s">
        <v>68</v>
      </c>
      <c r="V62" s="21" t="s">
        <v>84</v>
      </c>
      <c r="W62" s="21" t="s">
        <v>88</v>
      </c>
      <c r="X62" s="31" t="s">
        <v>2606</v>
      </c>
      <c r="Y62" s="61">
        <v>28969</v>
      </c>
      <c r="Z62" s="34" t="str">
        <f t="shared" ca="1" si="11"/>
        <v>43 Tahun 3 Bulan</v>
      </c>
      <c r="AA62" s="21"/>
      <c r="AB62" s="21"/>
      <c r="AC62" s="21" t="s">
        <v>1474</v>
      </c>
      <c r="AD62" s="21" t="s">
        <v>3008</v>
      </c>
      <c r="AE62" s="21"/>
      <c r="AF62" s="21" t="s">
        <v>57</v>
      </c>
      <c r="AG62" s="21" t="s">
        <v>146</v>
      </c>
      <c r="AH62" s="21" t="s">
        <v>146</v>
      </c>
      <c r="AI62" s="21"/>
      <c r="AJ62" s="21"/>
      <c r="AK62" s="192"/>
      <c r="AL62" s="21">
        <v>838377339</v>
      </c>
    </row>
    <row r="63" spans="1:38" s="94" customFormat="1" ht="14">
      <c r="A63" s="21">
        <v>28</v>
      </c>
      <c r="B63" s="129" t="s">
        <v>282</v>
      </c>
      <c r="C63" s="21" t="s">
        <v>128</v>
      </c>
      <c r="D63" s="21" t="s">
        <v>288</v>
      </c>
      <c r="E63" s="21" t="s">
        <v>173</v>
      </c>
      <c r="F63" s="21" t="s">
        <v>1382</v>
      </c>
      <c r="G63" s="21" t="s">
        <v>4110</v>
      </c>
      <c r="H63" s="21" t="s">
        <v>1383</v>
      </c>
      <c r="I63" s="2" t="s">
        <v>1384</v>
      </c>
      <c r="J63" s="1">
        <v>1</v>
      </c>
      <c r="K63" s="1"/>
      <c r="L63" s="1">
        <v>1</v>
      </c>
      <c r="M63" s="1"/>
      <c r="N63" s="1"/>
      <c r="O63" s="21" t="s">
        <v>103</v>
      </c>
      <c r="P63" s="37">
        <v>44409</v>
      </c>
      <c r="Q63" s="34" t="str">
        <f t="shared" ca="1" si="10"/>
        <v>1 Tahun 0 Bulan4 Hari</v>
      </c>
      <c r="R63" s="21" t="s">
        <v>81</v>
      </c>
      <c r="S63" s="21" t="s">
        <v>146</v>
      </c>
      <c r="T63" s="21" t="s">
        <v>63</v>
      </c>
      <c r="U63" s="21" t="s">
        <v>68</v>
      </c>
      <c r="V63" s="21" t="s">
        <v>84</v>
      </c>
      <c r="W63" s="21" t="s">
        <v>88</v>
      </c>
      <c r="X63" s="31" t="s">
        <v>2604</v>
      </c>
      <c r="Y63" s="61">
        <v>36495</v>
      </c>
      <c r="Z63" s="34" t="str">
        <f t="shared" ca="1" si="11"/>
        <v>22 Tahun 8 Bulan</v>
      </c>
      <c r="AA63" s="21"/>
      <c r="AB63" s="21"/>
      <c r="AC63" s="21" t="s">
        <v>1474</v>
      </c>
      <c r="AD63" s="21" t="s">
        <v>3008</v>
      </c>
      <c r="AE63" s="21"/>
      <c r="AF63" s="21" t="s">
        <v>57</v>
      </c>
      <c r="AG63" s="21" t="s">
        <v>146</v>
      </c>
      <c r="AH63" s="21" t="s">
        <v>146</v>
      </c>
      <c r="AI63" s="21">
        <v>19056349715</v>
      </c>
      <c r="AJ63" s="21"/>
      <c r="AK63" s="192">
        <v>938200045956000</v>
      </c>
      <c r="AL63" s="21">
        <v>838285813</v>
      </c>
    </row>
    <row r="64" spans="1:38" s="94" customFormat="1" ht="14">
      <c r="A64" s="21">
        <v>29</v>
      </c>
      <c r="B64" s="129" t="s">
        <v>282</v>
      </c>
      <c r="C64" s="21" t="s">
        <v>128</v>
      </c>
      <c r="D64" s="21" t="s">
        <v>288</v>
      </c>
      <c r="E64" s="21" t="s">
        <v>173</v>
      </c>
      <c r="F64" s="21" t="s">
        <v>4919</v>
      </c>
      <c r="G64" s="21" t="s">
        <v>4045</v>
      </c>
      <c r="H64" s="21" t="s">
        <v>3721</v>
      </c>
      <c r="I64" s="543" t="s">
        <v>3722</v>
      </c>
      <c r="J64" s="1">
        <v>1</v>
      </c>
      <c r="K64" s="1"/>
      <c r="L64" s="1">
        <v>1</v>
      </c>
      <c r="M64" s="1"/>
      <c r="N64" s="1"/>
      <c r="O64" s="21" t="s">
        <v>103</v>
      </c>
      <c r="P64" s="37">
        <v>44388</v>
      </c>
      <c r="Q64" s="34" t="str">
        <f t="shared" ca="1" si="10"/>
        <v>1 Tahun 0 Bulan25 Hari</v>
      </c>
      <c r="R64" s="21" t="s">
        <v>78</v>
      </c>
      <c r="S64" s="21" t="s">
        <v>146</v>
      </c>
      <c r="T64" s="21" t="s">
        <v>49</v>
      </c>
      <c r="U64" s="21" t="s">
        <v>126</v>
      </c>
      <c r="V64" s="21" t="s">
        <v>144</v>
      </c>
      <c r="W64" s="21" t="s">
        <v>76</v>
      </c>
      <c r="X64" s="31" t="s">
        <v>2599</v>
      </c>
      <c r="Y64" s="61">
        <v>35552</v>
      </c>
      <c r="Z64" s="34" t="str">
        <f t="shared" ca="1" si="11"/>
        <v>25 Tahun 3 Bulan</v>
      </c>
      <c r="AA64" s="21"/>
      <c r="AB64" s="21"/>
      <c r="AC64" s="21" t="s">
        <v>1474</v>
      </c>
      <c r="AD64" s="21" t="s">
        <v>3693</v>
      </c>
      <c r="AE64" s="21"/>
      <c r="AF64" s="21" t="s">
        <v>57</v>
      </c>
      <c r="AG64" s="21" t="s">
        <v>146</v>
      </c>
      <c r="AH64" s="21" t="s">
        <v>146</v>
      </c>
      <c r="AI64" s="21">
        <v>19048701106</v>
      </c>
      <c r="AJ64" s="21"/>
      <c r="AK64" s="192">
        <v>944617174956000</v>
      </c>
      <c r="AL64" s="21">
        <v>827809568</v>
      </c>
    </row>
    <row r="65" spans="1:38" s="94" customFormat="1" ht="14">
      <c r="A65" s="21">
        <v>30</v>
      </c>
      <c r="B65" s="129" t="s">
        <v>282</v>
      </c>
      <c r="C65" s="21" t="s">
        <v>128</v>
      </c>
      <c r="D65" s="21" t="s">
        <v>288</v>
      </c>
      <c r="E65" s="21" t="s">
        <v>173</v>
      </c>
      <c r="F65" s="21" t="s">
        <v>1412</v>
      </c>
      <c r="G65" s="21" t="s">
        <v>4124</v>
      </c>
      <c r="H65" s="21" t="s">
        <v>1413</v>
      </c>
      <c r="I65" s="2" t="s">
        <v>1414</v>
      </c>
      <c r="J65" s="1">
        <v>1</v>
      </c>
      <c r="K65" s="1"/>
      <c r="L65" s="1">
        <v>1</v>
      </c>
      <c r="M65" s="1"/>
      <c r="N65" s="1"/>
      <c r="O65" s="21" t="s">
        <v>103</v>
      </c>
      <c r="P65" s="37">
        <v>44409</v>
      </c>
      <c r="Q65" s="34" t="str">
        <f t="shared" ca="1" si="10"/>
        <v>1 Tahun 0 Bulan4 Hari</v>
      </c>
      <c r="R65" s="21" t="s">
        <v>52</v>
      </c>
      <c r="S65" s="21" t="s">
        <v>146</v>
      </c>
      <c r="T65" s="21" t="s">
        <v>63</v>
      </c>
      <c r="U65" s="21" t="s">
        <v>68</v>
      </c>
      <c r="V65" s="21" t="s">
        <v>201</v>
      </c>
      <c r="W65" s="21" t="s">
        <v>56</v>
      </c>
      <c r="X65" s="31" t="s">
        <v>2600</v>
      </c>
      <c r="Y65" s="61">
        <v>32302</v>
      </c>
      <c r="Z65" s="34" t="str">
        <f t="shared" ca="1" si="11"/>
        <v>34 Tahun 1 Bulan</v>
      </c>
      <c r="AA65" s="21"/>
      <c r="AB65" s="21"/>
      <c r="AC65" s="21" t="s">
        <v>1474</v>
      </c>
      <c r="AD65" s="21" t="s">
        <v>3017</v>
      </c>
      <c r="AE65" s="21"/>
      <c r="AF65" s="21" t="s">
        <v>146</v>
      </c>
      <c r="AG65" s="21" t="s">
        <v>146</v>
      </c>
      <c r="AH65" s="21" t="s">
        <v>68</v>
      </c>
      <c r="AI65" s="21">
        <v>19056349764</v>
      </c>
      <c r="AJ65" s="21"/>
      <c r="AK65" s="192"/>
      <c r="AL65" s="21">
        <v>838370967</v>
      </c>
    </row>
    <row r="66" spans="1:38" s="94" customFormat="1" ht="14">
      <c r="A66" s="21">
        <v>31</v>
      </c>
      <c r="B66" s="129" t="s">
        <v>282</v>
      </c>
      <c r="C66" s="21" t="s">
        <v>128</v>
      </c>
      <c r="D66" s="21" t="s">
        <v>288</v>
      </c>
      <c r="E66" s="21" t="s">
        <v>173</v>
      </c>
      <c r="F66" s="21" t="s">
        <v>4921</v>
      </c>
      <c r="G66" s="21" t="s">
        <v>4107</v>
      </c>
      <c r="H66" s="21" t="s">
        <v>1379</v>
      </c>
      <c r="I66" s="2" t="s">
        <v>5213</v>
      </c>
      <c r="J66" s="1">
        <v>1</v>
      </c>
      <c r="K66" s="1"/>
      <c r="L66" s="1">
        <v>1</v>
      </c>
      <c r="M66" s="1"/>
      <c r="N66" s="1"/>
      <c r="O66" s="21" t="s">
        <v>103</v>
      </c>
      <c r="P66" s="37">
        <v>44409</v>
      </c>
      <c r="Q66" s="34" t="str">
        <f t="shared" ca="1" si="10"/>
        <v>1 Tahun 0 Bulan4 Hari</v>
      </c>
      <c r="R66" s="21" t="s">
        <v>52</v>
      </c>
      <c r="S66" s="21" t="s">
        <v>146</v>
      </c>
      <c r="T66" s="21" t="s">
        <v>49</v>
      </c>
      <c r="U66" s="21" t="s">
        <v>68</v>
      </c>
      <c r="V66" s="21" t="s">
        <v>144</v>
      </c>
      <c r="W66" s="21" t="s">
        <v>56</v>
      </c>
      <c r="X66" s="31" t="s">
        <v>2602</v>
      </c>
      <c r="Y66" s="61">
        <v>33030</v>
      </c>
      <c r="Z66" s="34" t="str">
        <f t="shared" ca="1" si="11"/>
        <v>32 Tahun 1 Bulan</v>
      </c>
      <c r="AA66" s="21"/>
      <c r="AB66" s="21"/>
      <c r="AC66" s="21" t="s">
        <v>1474</v>
      </c>
      <c r="AD66" s="21" t="s">
        <v>3007</v>
      </c>
      <c r="AE66" s="21"/>
      <c r="AF66" s="21" t="s">
        <v>146</v>
      </c>
      <c r="AG66" s="21" t="s">
        <v>146</v>
      </c>
      <c r="AH66" s="21" t="s">
        <v>126</v>
      </c>
      <c r="AI66" s="21">
        <v>19056349731</v>
      </c>
      <c r="AJ66" s="21"/>
      <c r="AK66" s="192">
        <v>951033661956000</v>
      </c>
      <c r="AL66" s="21"/>
    </row>
    <row r="67" spans="1:38" s="94" customFormat="1" ht="14">
      <c r="A67" s="21">
        <v>32</v>
      </c>
      <c r="B67" s="129" t="s">
        <v>282</v>
      </c>
      <c r="C67" s="21" t="s">
        <v>128</v>
      </c>
      <c r="D67" s="21" t="s">
        <v>288</v>
      </c>
      <c r="E67" s="21" t="s">
        <v>173</v>
      </c>
      <c r="F67" s="21"/>
      <c r="G67" s="44" t="s">
        <v>3359</v>
      </c>
      <c r="H67" s="21" t="s">
        <v>1464</v>
      </c>
      <c r="I67" s="2" t="s">
        <v>1465</v>
      </c>
      <c r="J67" s="1">
        <v>1</v>
      </c>
      <c r="K67" s="1"/>
      <c r="L67" s="1">
        <v>1</v>
      </c>
      <c r="M67" s="1"/>
      <c r="N67" s="1"/>
      <c r="O67" s="21" t="s">
        <v>103</v>
      </c>
      <c r="P67" s="37">
        <v>44228</v>
      </c>
      <c r="Q67" s="34" t="str">
        <f t="shared" ca="1" si="10"/>
        <v>1 Tahun 6 Bulan4 Hari</v>
      </c>
      <c r="R67" s="21" t="s">
        <v>81</v>
      </c>
      <c r="S67" s="21"/>
      <c r="T67" s="21" t="s">
        <v>63</v>
      </c>
      <c r="U67" s="21" t="s">
        <v>68</v>
      </c>
      <c r="V67" s="21" t="s">
        <v>2583</v>
      </c>
      <c r="W67" s="21" t="s">
        <v>76</v>
      </c>
      <c r="X67" s="31" t="s">
        <v>230</v>
      </c>
      <c r="Y67" s="61">
        <v>36318</v>
      </c>
      <c r="Z67" s="34" t="str">
        <f t="shared" ca="1" si="11"/>
        <v>23 Tahun 1 Bulan</v>
      </c>
      <c r="AA67" s="21"/>
      <c r="AB67" s="21"/>
      <c r="AC67" s="21" t="s">
        <v>1474</v>
      </c>
      <c r="AD67" s="21" t="s">
        <v>3033</v>
      </c>
      <c r="AE67" s="21"/>
      <c r="AF67" s="21"/>
      <c r="AG67" s="21"/>
      <c r="AH67" s="21" t="s">
        <v>68</v>
      </c>
      <c r="AI67" s="21"/>
      <c r="AJ67" s="60" t="s">
        <v>4208</v>
      </c>
      <c r="AK67" s="192"/>
      <c r="AL67" s="21"/>
    </row>
    <row r="68" spans="1:38" s="94" customFormat="1" ht="14">
      <c r="A68" s="21">
        <v>33</v>
      </c>
      <c r="B68" s="129" t="s">
        <v>282</v>
      </c>
      <c r="C68" s="21" t="s">
        <v>128</v>
      </c>
      <c r="D68" s="21" t="s">
        <v>288</v>
      </c>
      <c r="E68" s="21" t="s">
        <v>173</v>
      </c>
      <c r="F68" s="21" t="s">
        <v>4923</v>
      </c>
      <c r="G68" s="21" t="s">
        <v>4109</v>
      </c>
      <c r="H68" s="21" t="s">
        <v>1388</v>
      </c>
      <c r="I68" s="2" t="s">
        <v>1389</v>
      </c>
      <c r="J68" s="1">
        <v>1</v>
      </c>
      <c r="K68" s="1"/>
      <c r="L68" s="1">
        <v>1</v>
      </c>
      <c r="M68" s="1"/>
      <c r="N68" s="1"/>
      <c r="O68" s="21" t="s">
        <v>103</v>
      </c>
      <c r="P68" s="37">
        <v>44409</v>
      </c>
      <c r="Q68" s="34" t="str">
        <f t="shared" ca="1" si="10"/>
        <v>1 Tahun 0 Bulan4 Hari</v>
      </c>
      <c r="R68" s="21" t="s">
        <v>78</v>
      </c>
      <c r="S68" s="21" t="s">
        <v>146</v>
      </c>
      <c r="T68" s="21" t="s">
        <v>63</v>
      </c>
      <c r="U68" s="21" t="s">
        <v>68</v>
      </c>
      <c r="V68" s="21" t="s">
        <v>140</v>
      </c>
      <c r="W68" s="21" t="s">
        <v>71</v>
      </c>
      <c r="X68" s="31" t="s">
        <v>150</v>
      </c>
      <c r="Y68" s="61">
        <v>30888</v>
      </c>
      <c r="Z68" s="34" t="str">
        <f t="shared" ca="1" si="11"/>
        <v>38 Tahun 0 Bulan</v>
      </c>
      <c r="AA68" s="21"/>
      <c r="AB68" s="21"/>
      <c r="AC68" s="21" t="s">
        <v>1474</v>
      </c>
      <c r="AD68" s="21" t="s">
        <v>3010</v>
      </c>
      <c r="AE68" s="21"/>
      <c r="AF68" s="21" t="s">
        <v>146</v>
      </c>
      <c r="AG68" s="21" t="s">
        <v>146</v>
      </c>
      <c r="AH68" s="21" t="s">
        <v>68</v>
      </c>
      <c r="AI68" s="21">
        <v>19056349335</v>
      </c>
      <c r="AJ68" s="21"/>
      <c r="AK68" s="192"/>
      <c r="AL68" s="21">
        <v>838267576</v>
      </c>
    </row>
    <row r="69" spans="1:38" s="94" customFormat="1" ht="14">
      <c r="A69" s="21">
        <v>34</v>
      </c>
      <c r="B69" s="21" t="s">
        <v>282</v>
      </c>
      <c r="C69" s="21" t="s">
        <v>128</v>
      </c>
      <c r="D69" s="21" t="s">
        <v>288</v>
      </c>
      <c r="E69" s="21" t="s">
        <v>173</v>
      </c>
      <c r="F69" s="21" t="s">
        <v>4920</v>
      </c>
      <c r="G69" s="21" t="s">
        <v>4106</v>
      </c>
      <c r="H69" s="21" t="s">
        <v>1377</v>
      </c>
      <c r="I69" s="2" t="s">
        <v>1378</v>
      </c>
      <c r="J69" s="1">
        <v>1</v>
      </c>
      <c r="K69" s="1"/>
      <c r="L69" s="1">
        <v>1</v>
      </c>
      <c r="M69" s="1"/>
      <c r="N69" s="1"/>
      <c r="O69" s="21" t="s">
        <v>103</v>
      </c>
      <c r="P69" s="37">
        <v>44409</v>
      </c>
      <c r="Q69" s="34" t="str">
        <f t="shared" ca="1" si="10"/>
        <v>1 Tahun 0 Bulan4 Hari</v>
      </c>
      <c r="R69" s="21" t="s">
        <v>58</v>
      </c>
      <c r="S69" s="21" t="s">
        <v>59</v>
      </c>
      <c r="T69" s="21" t="s">
        <v>49</v>
      </c>
      <c r="U69" s="21" t="s">
        <v>66</v>
      </c>
      <c r="V69" s="21" t="s">
        <v>182</v>
      </c>
      <c r="W69" s="21" t="s">
        <v>71</v>
      </c>
      <c r="X69" s="31" t="s">
        <v>2601</v>
      </c>
      <c r="Y69" s="61">
        <v>27625</v>
      </c>
      <c r="Z69" s="34" t="str">
        <f t="shared" ca="1" si="11"/>
        <v>46 Tahun 11 Bulan</v>
      </c>
      <c r="AA69" s="21"/>
      <c r="AB69" s="21"/>
      <c r="AC69" s="21" t="s">
        <v>1474</v>
      </c>
      <c r="AD69" s="21" t="s">
        <v>3006</v>
      </c>
      <c r="AE69" s="21"/>
      <c r="AF69" s="21" t="s">
        <v>146</v>
      </c>
      <c r="AG69" s="21" t="s">
        <v>146</v>
      </c>
      <c r="AH69" s="21" t="s">
        <v>66</v>
      </c>
      <c r="AI69" s="21"/>
      <c r="AJ69" s="21"/>
      <c r="AK69" s="192"/>
      <c r="AL69" s="21">
        <v>838882194</v>
      </c>
    </row>
    <row r="70" spans="1:38" s="94" customFormat="1" ht="14">
      <c r="A70" s="21">
        <v>35</v>
      </c>
      <c r="B70" s="21" t="s">
        <v>282</v>
      </c>
      <c r="C70" s="21" t="s">
        <v>128</v>
      </c>
      <c r="D70" s="21" t="s">
        <v>288</v>
      </c>
      <c r="E70" s="21" t="s">
        <v>173</v>
      </c>
      <c r="F70" s="21" t="s">
        <v>1399</v>
      </c>
      <c r="G70" s="21" t="s">
        <v>4123</v>
      </c>
      <c r="H70" s="21" t="s">
        <v>1400</v>
      </c>
      <c r="I70" s="2" t="s">
        <v>1401</v>
      </c>
      <c r="J70" s="1">
        <v>1</v>
      </c>
      <c r="K70" s="1"/>
      <c r="L70" s="1">
        <v>1</v>
      </c>
      <c r="M70" s="1"/>
      <c r="N70" s="1"/>
      <c r="O70" s="21" t="s">
        <v>103</v>
      </c>
      <c r="P70" s="37">
        <v>44409</v>
      </c>
      <c r="Q70" s="34" t="str">
        <f t="shared" ca="1" si="10"/>
        <v>1 Tahun 0 Bulan4 Hari</v>
      </c>
      <c r="R70" s="21" t="s">
        <v>78</v>
      </c>
      <c r="S70" s="21" t="s">
        <v>146</v>
      </c>
      <c r="T70" s="21" t="s">
        <v>49</v>
      </c>
      <c r="U70" s="21" t="s">
        <v>66</v>
      </c>
      <c r="V70" s="21" t="s">
        <v>182</v>
      </c>
      <c r="W70" s="21" t="s">
        <v>76</v>
      </c>
      <c r="X70" s="31" t="s">
        <v>191</v>
      </c>
      <c r="Y70" s="61">
        <v>27578</v>
      </c>
      <c r="Z70" s="34" t="str">
        <f t="shared" ca="1" si="11"/>
        <v>47 Tahun 1 Bulan</v>
      </c>
      <c r="AA70" s="21"/>
      <c r="AB70" s="21"/>
      <c r="AC70" s="21" t="s">
        <v>1474</v>
      </c>
      <c r="AD70" s="21" t="s">
        <v>3014</v>
      </c>
      <c r="AE70" s="21"/>
      <c r="AF70" s="21" t="s">
        <v>57</v>
      </c>
      <c r="AG70" s="21" t="s">
        <v>146</v>
      </c>
      <c r="AH70" s="21" t="s">
        <v>146</v>
      </c>
      <c r="AI70" s="21">
        <v>19056349855</v>
      </c>
      <c r="AJ70" s="21"/>
      <c r="AK70" s="192">
        <v>938363454956000</v>
      </c>
      <c r="AL70" s="21">
        <v>838073136</v>
      </c>
    </row>
    <row r="71" spans="1:38" s="94" customFormat="1" ht="14">
      <c r="A71" s="21">
        <v>36</v>
      </c>
      <c r="B71" s="21" t="s">
        <v>282</v>
      </c>
      <c r="C71" s="21" t="s">
        <v>128</v>
      </c>
      <c r="D71" s="21" t="s">
        <v>288</v>
      </c>
      <c r="E71" s="21" t="s">
        <v>173</v>
      </c>
      <c r="F71" s="21" t="s">
        <v>4917</v>
      </c>
      <c r="G71" s="21" t="s">
        <v>4043</v>
      </c>
      <c r="H71" s="21" t="s">
        <v>3712</v>
      </c>
      <c r="I71" s="2" t="s">
        <v>3713</v>
      </c>
      <c r="J71" s="1">
        <v>1</v>
      </c>
      <c r="K71" s="1"/>
      <c r="L71" s="1">
        <v>1</v>
      </c>
      <c r="M71" s="1"/>
      <c r="N71" s="1"/>
      <c r="O71" s="21" t="s">
        <v>103</v>
      </c>
      <c r="P71" s="37">
        <v>44388</v>
      </c>
      <c r="Q71" s="34" t="str">
        <f t="shared" ca="1" si="10"/>
        <v>1 Tahun 0 Bulan25 Hari</v>
      </c>
      <c r="R71" s="21" t="s">
        <v>54</v>
      </c>
      <c r="S71" s="21" t="s">
        <v>55</v>
      </c>
      <c r="T71" s="21" t="s">
        <v>49</v>
      </c>
      <c r="U71" s="21" t="s">
        <v>126</v>
      </c>
      <c r="V71" s="21" t="s">
        <v>126</v>
      </c>
      <c r="W71" s="21" t="s">
        <v>51</v>
      </c>
      <c r="X71" s="31" t="s">
        <v>3714</v>
      </c>
      <c r="Y71" s="61">
        <v>30305</v>
      </c>
      <c r="Z71" s="34" t="str">
        <f t="shared" ca="1" si="11"/>
        <v>39 Tahun 7 Bulan</v>
      </c>
      <c r="AA71" s="21"/>
      <c r="AB71" s="21"/>
      <c r="AC71" s="21" t="s">
        <v>1474</v>
      </c>
      <c r="AD71" s="21" t="s">
        <v>3715</v>
      </c>
      <c r="AE71" s="21"/>
      <c r="AF71" s="21" t="s">
        <v>146</v>
      </c>
      <c r="AG71" s="21" t="s">
        <v>146</v>
      </c>
      <c r="AH71" s="21" t="s">
        <v>126</v>
      </c>
      <c r="AI71" s="21"/>
      <c r="AJ71" s="21"/>
      <c r="AK71" s="192">
        <v>951036565956000</v>
      </c>
      <c r="AL71" s="21">
        <v>827809603</v>
      </c>
    </row>
    <row r="72" spans="1:38" s="94" customFormat="1" ht="14">
      <c r="A72" s="21">
        <v>37</v>
      </c>
      <c r="B72" s="21" t="s">
        <v>282</v>
      </c>
      <c r="C72" s="21" t="s">
        <v>128</v>
      </c>
      <c r="D72" s="21" t="s">
        <v>288</v>
      </c>
      <c r="E72" s="21" t="s">
        <v>173</v>
      </c>
      <c r="F72" s="21"/>
      <c r="G72" s="21" t="s">
        <v>3749</v>
      </c>
      <c r="H72" s="27" t="s">
        <v>3567</v>
      </c>
      <c r="I72" s="2" t="s">
        <v>3568</v>
      </c>
      <c r="J72" s="1">
        <v>1</v>
      </c>
      <c r="K72" s="1"/>
      <c r="L72" s="1">
        <v>1</v>
      </c>
      <c r="M72" s="1"/>
      <c r="N72" s="1"/>
      <c r="O72" s="21" t="s">
        <v>103</v>
      </c>
      <c r="P72" s="37">
        <v>44375</v>
      </c>
      <c r="Q72" s="34" t="str">
        <f t="shared" ca="1" si="10"/>
        <v>1 Tahun 1 Bulan8 Hari</v>
      </c>
      <c r="R72" s="21" t="s">
        <v>58</v>
      </c>
      <c r="S72" s="21" t="s">
        <v>248</v>
      </c>
      <c r="T72" s="21" t="s">
        <v>63</v>
      </c>
      <c r="U72" s="21" t="s">
        <v>66</v>
      </c>
      <c r="V72" s="21" t="s">
        <v>118</v>
      </c>
      <c r="W72" s="21" t="s">
        <v>51</v>
      </c>
      <c r="X72" s="31" t="s">
        <v>266</v>
      </c>
      <c r="Y72" s="61">
        <v>29710</v>
      </c>
      <c r="Z72" s="34" t="str">
        <f t="shared" ca="1" si="11"/>
        <v>41 Tahun 3 Bulan</v>
      </c>
      <c r="AA72" s="21"/>
      <c r="AB72" s="21"/>
      <c r="AC72" s="21" t="s">
        <v>1474</v>
      </c>
      <c r="AD72" s="21" t="s">
        <v>3569</v>
      </c>
      <c r="AE72" s="21"/>
      <c r="AF72" s="21"/>
      <c r="AG72" s="21"/>
      <c r="AH72" s="21" t="s">
        <v>66</v>
      </c>
      <c r="AI72" s="21"/>
      <c r="AJ72" s="21"/>
      <c r="AK72" s="192"/>
      <c r="AL72" s="21"/>
    </row>
    <row r="73" spans="1:38" s="94" customFormat="1" ht="14">
      <c r="A73" s="21">
        <v>38</v>
      </c>
      <c r="B73" s="21" t="s">
        <v>282</v>
      </c>
      <c r="C73" s="21" t="s">
        <v>128</v>
      </c>
      <c r="D73" s="21" t="s">
        <v>288</v>
      </c>
      <c r="E73" s="21" t="s">
        <v>173</v>
      </c>
      <c r="F73" s="21" t="s">
        <v>1405</v>
      </c>
      <c r="G73" s="21" t="s">
        <v>4122</v>
      </c>
      <c r="H73" s="21" t="s">
        <v>1406</v>
      </c>
      <c r="I73" s="2" t="s">
        <v>1407</v>
      </c>
      <c r="J73" s="1">
        <v>1</v>
      </c>
      <c r="K73" s="1"/>
      <c r="L73" s="1">
        <v>1</v>
      </c>
      <c r="M73" s="1"/>
      <c r="N73" s="1"/>
      <c r="O73" s="21" t="s">
        <v>103</v>
      </c>
      <c r="P73" s="37">
        <v>44409</v>
      </c>
      <c r="Q73" s="34" t="str">
        <f t="shared" ca="1" si="10"/>
        <v>1 Tahun 0 Bulan4 Hari</v>
      </c>
      <c r="R73" s="21" t="s">
        <v>54</v>
      </c>
      <c r="S73" s="21" t="s">
        <v>62</v>
      </c>
      <c r="T73" s="21" t="s">
        <v>63</v>
      </c>
      <c r="U73" s="21" t="s">
        <v>68</v>
      </c>
      <c r="V73" s="21" t="s">
        <v>84</v>
      </c>
      <c r="W73" s="21" t="s">
        <v>76</v>
      </c>
      <c r="X73" s="31" t="s">
        <v>2600</v>
      </c>
      <c r="Y73" s="61">
        <v>36963</v>
      </c>
      <c r="Z73" s="34" t="str">
        <f t="shared" ca="1" si="11"/>
        <v>21 Tahun 4 Bulan</v>
      </c>
      <c r="AA73" s="21"/>
      <c r="AB73" s="21"/>
      <c r="AC73" s="21" t="s">
        <v>1474</v>
      </c>
      <c r="AD73" s="21" t="s">
        <v>3015</v>
      </c>
      <c r="AE73" s="21"/>
      <c r="AF73" s="21" t="s">
        <v>146</v>
      </c>
      <c r="AG73" s="21" t="s">
        <v>146</v>
      </c>
      <c r="AH73" s="21" t="s">
        <v>68</v>
      </c>
      <c r="AI73" s="21">
        <v>19056349889</v>
      </c>
      <c r="AJ73" s="21"/>
      <c r="AK73" s="192"/>
      <c r="AL73" s="21">
        <v>838068229</v>
      </c>
    </row>
    <row r="74" spans="1:38" s="94" customFormat="1" ht="14">
      <c r="A74" s="21">
        <v>39</v>
      </c>
      <c r="B74" s="21" t="s">
        <v>282</v>
      </c>
      <c r="C74" s="21" t="s">
        <v>128</v>
      </c>
      <c r="D74" s="21" t="s">
        <v>288</v>
      </c>
      <c r="E74" s="21" t="s">
        <v>173</v>
      </c>
      <c r="F74" s="21"/>
      <c r="G74" s="44" t="s">
        <v>3358</v>
      </c>
      <c r="H74" s="21" t="s">
        <v>1462</v>
      </c>
      <c r="I74" s="2" t="s">
        <v>1463</v>
      </c>
      <c r="J74" s="1">
        <v>1</v>
      </c>
      <c r="K74" s="1"/>
      <c r="L74" s="1">
        <v>1</v>
      </c>
      <c r="M74" s="1"/>
      <c r="N74" s="1"/>
      <c r="O74" s="21" t="s">
        <v>103</v>
      </c>
      <c r="P74" s="37">
        <v>44228</v>
      </c>
      <c r="Q74" s="34" t="str">
        <f t="shared" ca="1" si="10"/>
        <v>1 Tahun 6 Bulan4 Hari</v>
      </c>
      <c r="R74" s="21" t="s">
        <v>81</v>
      </c>
      <c r="S74" s="21"/>
      <c r="T74" s="21" t="s">
        <v>63</v>
      </c>
      <c r="U74" s="21" t="s">
        <v>68</v>
      </c>
      <c r="V74" s="21" t="s">
        <v>2583</v>
      </c>
      <c r="W74" s="21" t="s">
        <v>76</v>
      </c>
      <c r="X74" s="31" t="s">
        <v>2600</v>
      </c>
      <c r="Y74" s="61">
        <v>34397</v>
      </c>
      <c r="Z74" s="34" t="str">
        <f t="shared" ca="1" si="11"/>
        <v>28 Tahun 5 Bulan</v>
      </c>
      <c r="AA74" s="21"/>
      <c r="AB74" s="21"/>
      <c r="AC74" s="21" t="s">
        <v>1474</v>
      </c>
      <c r="AD74" s="21" t="s">
        <v>3032</v>
      </c>
      <c r="AE74" s="21"/>
      <c r="AF74" s="21"/>
      <c r="AG74" s="21"/>
      <c r="AH74" s="21" t="s">
        <v>68</v>
      </c>
      <c r="AI74" s="21"/>
      <c r="AJ74" s="60" t="s">
        <v>4207</v>
      </c>
      <c r="AK74" s="192"/>
      <c r="AL74" s="21"/>
    </row>
    <row r="75" spans="1:38" s="94" customFormat="1" ht="14">
      <c r="A75" s="21">
        <v>40</v>
      </c>
      <c r="B75" s="21" t="s">
        <v>282</v>
      </c>
      <c r="C75" s="21" t="s">
        <v>128</v>
      </c>
      <c r="D75" s="19" t="s">
        <v>288</v>
      </c>
      <c r="E75" s="21" t="s">
        <v>173</v>
      </c>
      <c r="F75" s="28"/>
      <c r="G75" s="26" t="s">
        <v>4137</v>
      </c>
      <c r="H75" s="26" t="s">
        <v>3960</v>
      </c>
      <c r="I75" s="67" t="s">
        <v>3961</v>
      </c>
      <c r="J75" s="1">
        <v>1</v>
      </c>
      <c r="K75" s="585"/>
      <c r="L75" s="1">
        <v>1</v>
      </c>
      <c r="M75" s="1"/>
      <c r="N75" s="585"/>
      <c r="O75" s="21" t="s">
        <v>103</v>
      </c>
      <c r="P75" s="37">
        <v>44411</v>
      </c>
      <c r="Q75" s="34" t="str">
        <f t="shared" ca="1" si="10"/>
        <v>1 Tahun 0 Bulan2 Hari</v>
      </c>
      <c r="R75" s="21" t="s">
        <v>78</v>
      </c>
      <c r="S75" s="23"/>
      <c r="T75" s="21" t="s">
        <v>63</v>
      </c>
      <c r="U75" s="21" t="s">
        <v>68</v>
      </c>
      <c r="V75" s="308" t="s">
        <v>2583</v>
      </c>
      <c r="W75" s="28" t="s">
        <v>88</v>
      </c>
      <c r="X75" s="54" t="s">
        <v>2615</v>
      </c>
      <c r="Y75" s="63">
        <v>30027</v>
      </c>
      <c r="Z75" s="34" t="str">
        <f t="shared" ca="1" si="11"/>
        <v>40 Tahun 4 Bulan</v>
      </c>
      <c r="AA75" s="27"/>
      <c r="AB75" s="21"/>
      <c r="AC75" s="21" t="s">
        <v>1474</v>
      </c>
      <c r="AD75" s="49" t="s">
        <v>3962</v>
      </c>
      <c r="AE75" s="21"/>
      <c r="AF75" s="49"/>
      <c r="AG75" s="49"/>
      <c r="AH75" s="49" t="s">
        <v>68</v>
      </c>
      <c r="AI75" s="50"/>
      <c r="AJ75" s="33" t="s">
        <v>4303</v>
      </c>
      <c r="AK75" s="199"/>
      <c r="AL75" s="21"/>
    </row>
    <row r="76" spans="1:38" s="94" customFormat="1" ht="14">
      <c r="A76" s="21">
        <v>41</v>
      </c>
      <c r="B76" s="21" t="s">
        <v>282</v>
      </c>
      <c r="C76" s="21" t="s">
        <v>128</v>
      </c>
      <c r="D76" s="21" t="s">
        <v>288</v>
      </c>
      <c r="E76" s="21" t="s">
        <v>173</v>
      </c>
      <c r="F76" s="21"/>
      <c r="G76" s="21" t="s">
        <v>3748</v>
      </c>
      <c r="H76" s="27" t="s">
        <v>3564</v>
      </c>
      <c r="I76" s="2" t="s">
        <v>3565</v>
      </c>
      <c r="J76" s="1">
        <v>1</v>
      </c>
      <c r="K76" s="1"/>
      <c r="L76" s="1">
        <v>1</v>
      </c>
      <c r="M76" s="1"/>
      <c r="N76" s="1"/>
      <c r="O76" s="21" t="s">
        <v>103</v>
      </c>
      <c r="P76" s="37">
        <v>44375</v>
      </c>
      <c r="Q76" s="34" t="str">
        <f t="shared" ca="1" si="10"/>
        <v>1 Tahun 1 Bulan8 Hari</v>
      </c>
      <c r="R76" s="21" t="s">
        <v>58</v>
      </c>
      <c r="S76" s="21" t="s">
        <v>248</v>
      </c>
      <c r="T76" s="21" t="s">
        <v>63</v>
      </c>
      <c r="U76" s="21" t="s">
        <v>66</v>
      </c>
      <c r="V76" s="21" t="s">
        <v>118</v>
      </c>
      <c r="W76" s="21" t="s">
        <v>76</v>
      </c>
      <c r="X76" s="31" t="s">
        <v>159</v>
      </c>
      <c r="Y76" s="61">
        <v>35126</v>
      </c>
      <c r="Z76" s="34" t="str">
        <f t="shared" ca="1" si="11"/>
        <v>26 Tahun 5 Bulan</v>
      </c>
      <c r="AA76" s="21"/>
      <c r="AB76" s="21"/>
      <c r="AC76" s="21" t="s">
        <v>1474</v>
      </c>
      <c r="AD76" s="21" t="s">
        <v>3566</v>
      </c>
      <c r="AE76" s="21"/>
      <c r="AF76" s="21"/>
      <c r="AG76" s="21"/>
      <c r="AH76" s="21" t="s">
        <v>66</v>
      </c>
      <c r="AI76" s="21"/>
      <c r="AJ76" s="60" t="s">
        <v>4282</v>
      </c>
      <c r="AK76" s="192"/>
      <c r="AL76" s="21"/>
    </row>
    <row r="77" spans="1:38" s="94" customFormat="1" ht="14">
      <c r="A77" s="21">
        <v>42</v>
      </c>
      <c r="B77" s="21" t="s">
        <v>282</v>
      </c>
      <c r="C77" s="21" t="s">
        <v>128</v>
      </c>
      <c r="D77" s="21" t="s">
        <v>288</v>
      </c>
      <c r="E77" s="21" t="s">
        <v>173</v>
      </c>
      <c r="F77" s="21" t="s">
        <v>4915</v>
      </c>
      <c r="G77" s="21" t="s">
        <v>4041</v>
      </c>
      <c r="H77" s="21" t="s">
        <v>3706</v>
      </c>
      <c r="I77" s="2" t="s">
        <v>3707</v>
      </c>
      <c r="J77" s="1">
        <v>1</v>
      </c>
      <c r="K77" s="1"/>
      <c r="L77" s="1">
        <v>1</v>
      </c>
      <c r="M77" s="1"/>
      <c r="N77" s="1"/>
      <c r="O77" s="21" t="s">
        <v>103</v>
      </c>
      <c r="P77" s="37">
        <v>44388</v>
      </c>
      <c r="Q77" s="34" t="str">
        <f t="shared" ca="1" si="10"/>
        <v>1 Tahun 0 Bulan25 Hari</v>
      </c>
      <c r="R77" s="21" t="s">
        <v>78</v>
      </c>
      <c r="S77" s="21" t="s">
        <v>146</v>
      </c>
      <c r="T77" s="21" t="s">
        <v>49</v>
      </c>
      <c r="U77" s="21" t="s">
        <v>126</v>
      </c>
      <c r="V77" s="21" t="s">
        <v>126</v>
      </c>
      <c r="W77" s="21" t="s">
        <v>71</v>
      </c>
      <c r="X77" s="31" t="s">
        <v>3695</v>
      </c>
      <c r="Y77" s="61">
        <v>28307</v>
      </c>
      <c r="Z77" s="34" t="str">
        <f t="shared" ca="1" si="11"/>
        <v>45 Tahun 1 Bulan</v>
      </c>
      <c r="AA77" s="21"/>
      <c r="AB77" s="21"/>
      <c r="AC77" s="21" t="s">
        <v>1474</v>
      </c>
      <c r="AD77" s="21" t="s">
        <v>3693</v>
      </c>
      <c r="AE77" s="21"/>
      <c r="AF77" s="21" t="s">
        <v>57</v>
      </c>
      <c r="AG77" s="21" t="s">
        <v>146</v>
      </c>
      <c r="AH77" s="21" t="s">
        <v>146</v>
      </c>
      <c r="AI77" s="21">
        <v>19048701049</v>
      </c>
      <c r="AJ77" s="21"/>
      <c r="AK77" s="192">
        <v>943653493956000</v>
      </c>
      <c r="AL77" s="21">
        <v>827809647</v>
      </c>
    </row>
    <row r="78" spans="1:38" s="94" customFormat="1" ht="14">
      <c r="A78" s="21">
        <v>43</v>
      </c>
      <c r="B78" s="21" t="s">
        <v>282</v>
      </c>
      <c r="C78" s="21" t="s">
        <v>128</v>
      </c>
      <c r="D78" s="21" t="s">
        <v>288</v>
      </c>
      <c r="E78" s="21" t="s">
        <v>173</v>
      </c>
      <c r="F78" s="21" t="s">
        <v>1456</v>
      </c>
      <c r="G78" s="21" t="s">
        <v>1457</v>
      </c>
      <c r="H78" s="21" t="s">
        <v>1458</v>
      </c>
      <c r="I78" s="2" t="s">
        <v>1459</v>
      </c>
      <c r="J78" s="1">
        <v>1</v>
      </c>
      <c r="K78" s="1"/>
      <c r="L78" s="1">
        <v>1</v>
      </c>
      <c r="M78" s="1"/>
      <c r="N78" s="1"/>
      <c r="O78" s="21" t="s">
        <v>103</v>
      </c>
      <c r="P78" s="37">
        <v>43962</v>
      </c>
      <c r="Q78" s="34" t="str">
        <f t="shared" ca="1" si="10"/>
        <v>2 Tahun 2 Bulan25 Hari</v>
      </c>
      <c r="R78" s="21" t="s">
        <v>78</v>
      </c>
      <c r="S78" s="21"/>
      <c r="T78" s="21" t="s">
        <v>49</v>
      </c>
      <c r="U78" s="21" t="s">
        <v>64</v>
      </c>
      <c r="V78" s="21" t="s">
        <v>2619</v>
      </c>
      <c r="W78" s="21" t="s">
        <v>71</v>
      </c>
      <c r="X78" s="31" t="s">
        <v>2620</v>
      </c>
      <c r="Y78" s="61">
        <v>31564</v>
      </c>
      <c r="Z78" s="34" t="str">
        <f t="shared" ca="1" si="11"/>
        <v>36 Tahun 2 Bulan</v>
      </c>
      <c r="AA78" s="21"/>
      <c r="AB78" s="21"/>
      <c r="AC78" s="21" t="s">
        <v>1474</v>
      </c>
      <c r="AD78" s="21" t="s">
        <v>3030</v>
      </c>
      <c r="AE78" s="21"/>
      <c r="AF78" s="21"/>
      <c r="AG78" s="21"/>
      <c r="AH78" s="21" t="s">
        <v>64</v>
      </c>
      <c r="AI78" s="21">
        <v>20034051928</v>
      </c>
      <c r="AJ78" s="21"/>
      <c r="AK78" s="192"/>
      <c r="AL78" s="21">
        <v>966538712</v>
      </c>
    </row>
    <row r="79" spans="1:38" s="94" customFormat="1" ht="14">
      <c r="A79" s="21">
        <v>44</v>
      </c>
      <c r="B79" s="21" t="s">
        <v>282</v>
      </c>
      <c r="C79" s="21" t="s">
        <v>128</v>
      </c>
      <c r="D79" s="21" t="s">
        <v>288</v>
      </c>
      <c r="E79" s="21" t="s">
        <v>173</v>
      </c>
      <c r="F79" s="21"/>
      <c r="G79" s="21" t="s">
        <v>3363</v>
      </c>
      <c r="H79" s="21" t="s">
        <v>1472</v>
      </c>
      <c r="I79" s="2" t="s">
        <v>1473</v>
      </c>
      <c r="J79" s="1"/>
      <c r="K79" s="1">
        <v>1</v>
      </c>
      <c r="L79" s="1">
        <v>1</v>
      </c>
      <c r="M79" s="1"/>
      <c r="N79" s="1"/>
      <c r="O79" s="21" t="s">
        <v>103</v>
      </c>
      <c r="P79" s="37">
        <v>44287</v>
      </c>
      <c r="Q79" s="34" t="str">
        <f t="shared" ca="1" si="10"/>
        <v>1 Tahun 4 Bulan4 Hari</v>
      </c>
      <c r="R79" s="21" t="s">
        <v>81</v>
      </c>
      <c r="S79" s="21"/>
      <c r="T79" s="21" t="s">
        <v>73</v>
      </c>
      <c r="U79" s="21" t="s">
        <v>68</v>
      </c>
      <c r="V79" s="21" t="s">
        <v>96</v>
      </c>
      <c r="W79" s="21" t="s">
        <v>71</v>
      </c>
      <c r="X79" s="31" t="s">
        <v>143</v>
      </c>
      <c r="Y79" s="61">
        <v>32541</v>
      </c>
      <c r="Z79" s="34" t="str">
        <f t="shared" ca="1" si="11"/>
        <v>33 Tahun 6 Bulan</v>
      </c>
      <c r="AA79" s="21"/>
      <c r="AB79" s="21"/>
      <c r="AC79" s="21" t="s">
        <v>1474</v>
      </c>
      <c r="AD79" s="21" t="s">
        <v>3036</v>
      </c>
      <c r="AE79" s="21" t="s">
        <v>74</v>
      </c>
      <c r="AF79" s="21" t="s">
        <v>2447</v>
      </c>
      <c r="AG79" s="21" t="s">
        <v>74</v>
      </c>
      <c r="AH79" s="21"/>
      <c r="AI79" s="21"/>
      <c r="AJ79" s="60" t="s">
        <v>4230</v>
      </c>
      <c r="AK79" s="192"/>
      <c r="AL79" s="21"/>
    </row>
    <row r="80" spans="1:38" s="94" customFormat="1" ht="14">
      <c r="A80" s="21">
        <v>45</v>
      </c>
      <c r="B80" s="21" t="s">
        <v>282</v>
      </c>
      <c r="C80" s="21" t="s">
        <v>128</v>
      </c>
      <c r="D80" s="21" t="s">
        <v>288</v>
      </c>
      <c r="E80" s="21" t="s">
        <v>173</v>
      </c>
      <c r="F80" s="21" t="s">
        <v>4908</v>
      </c>
      <c r="G80" s="21" t="s">
        <v>1429</v>
      </c>
      <c r="H80" s="21" t="s">
        <v>1430</v>
      </c>
      <c r="I80" s="2" t="s">
        <v>1431</v>
      </c>
      <c r="J80" s="1">
        <v>1</v>
      </c>
      <c r="K80" s="1"/>
      <c r="L80" s="1">
        <v>1</v>
      </c>
      <c r="M80" s="1"/>
      <c r="N80" s="1"/>
      <c r="O80" s="21" t="s">
        <v>103</v>
      </c>
      <c r="P80" s="37">
        <v>43770</v>
      </c>
      <c r="Q80" s="34" t="str">
        <f t="shared" ca="1" si="10"/>
        <v>2 Tahun 9 Bulan4 Hari</v>
      </c>
      <c r="R80" s="21" t="s">
        <v>81</v>
      </c>
      <c r="S80" s="21"/>
      <c r="T80" s="21" t="s">
        <v>73</v>
      </c>
      <c r="U80" s="21" t="s">
        <v>68</v>
      </c>
      <c r="V80" s="21" t="s">
        <v>140</v>
      </c>
      <c r="W80" s="21" t="s">
        <v>51</v>
      </c>
      <c r="X80" s="31" t="s">
        <v>140</v>
      </c>
      <c r="Y80" s="61">
        <v>31930</v>
      </c>
      <c r="Z80" s="34" t="str">
        <f t="shared" ca="1" si="11"/>
        <v>35 Tahun 2 Bulan</v>
      </c>
      <c r="AA80" s="21"/>
      <c r="AB80" s="21"/>
      <c r="AC80" s="21" t="s">
        <v>1474</v>
      </c>
      <c r="AD80" s="21" t="s">
        <v>3023</v>
      </c>
      <c r="AE80" s="21"/>
      <c r="AF80" s="21" t="s">
        <v>57</v>
      </c>
      <c r="AG80" s="21"/>
      <c r="AH80" s="21"/>
      <c r="AI80" s="21">
        <v>19093378552</v>
      </c>
      <c r="AJ80" s="21"/>
      <c r="AK80" s="192"/>
      <c r="AL80" s="21">
        <v>869963270</v>
      </c>
    </row>
    <row r="81" spans="1:38" s="94" customFormat="1" ht="14">
      <c r="A81" s="21">
        <v>46</v>
      </c>
      <c r="B81" s="21" t="s">
        <v>282</v>
      </c>
      <c r="C81" s="21" t="s">
        <v>128</v>
      </c>
      <c r="D81" s="21" t="s">
        <v>288</v>
      </c>
      <c r="E81" s="21" t="s">
        <v>173</v>
      </c>
      <c r="F81" s="21" t="s">
        <v>1452</v>
      </c>
      <c r="G81" s="21" t="s">
        <v>1453</v>
      </c>
      <c r="H81" s="21" t="s">
        <v>1454</v>
      </c>
      <c r="I81" s="2" t="s">
        <v>1455</v>
      </c>
      <c r="J81" s="1">
        <v>1</v>
      </c>
      <c r="K81" s="1"/>
      <c r="L81" s="1">
        <v>1</v>
      </c>
      <c r="M81" s="1"/>
      <c r="N81" s="1"/>
      <c r="O81" s="21" t="s">
        <v>103</v>
      </c>
      <c r="P81" s="37">
        <v>43962</v>
      </c>
      <c r="Q81" s="34" t="str">
        <f t="shared" ca="1" si="10"/>
        <v>2 Tahun 2 Bulan25 Hari</v>
      </c>
      <c r="R81" s="21" t="s">
        <v>81</v>
      </c>
      <c r="S81" s="21"/>
      <c r="T81" s="21" t="s">
        <v>49</v>
      </c>
      <c r="U81" s="21" t="s">
        <v>50</v>
      </c>
      <c r="V81" s="21" t="s">
        <v>111</v>
      </c>
      <c r="W81" s="21" t="s">
        <v>71</v>
      </c>
      <c r="X81" s="31" t="s">
        <v>170</v>
      </c>
      <c r="Y81" s="61">
        <v>31203</v>
      </c>
      <c r="Z81" s="34" t="str">
        <f t="shared" ca="1" si="11"/>
        <v>37 Tahun 2 Bulan</v>
      </c>
      <c r="AA81" s="21"/>
      <c r="AB81" s="21"/>
      <c r="AC81" s="21" t="s">
        <v>1474</v>
      </c>
      <c r="AD81" s="21" t="s">
        <v>3028</v>
      </c>
      <c r="AE81" s="21"/>
      <c r="AF81" s="21"/>
      <c r="AG81" s="21" t="s">
        <v>3029</v>
      </c>
      <c r="AH81" s="21"/>
      <c r="AI81" s="21">
        <v>20034051902</v>
      </c>
      <c r="AJ81" s="21"/>
      <c r="AK81" s="298" t="s">
        <v>5135</v>
      </c>
      <c r="AL81" s="21">
        <v>961282403</v>
      </c>
    </row>
    <row r="82" spans="1:38" s="94" customFormat="1" ht="14">
      <c r="A82" s="21">
        <v>47</v>
      </c>
      <c r="B82" s="21" t="s">
        <v>282</v>
      </c>
      <c r="C82" s="21" t="s">
        <v>128</v>
      </c>
      <c r="D82" s="21" t="s">
        <v>288</v>
      </c>
      <c r="E82" s="21" t="s">
        <v>173</v>
      </c>
      <c r="F82" s="21" t="s">
        <v>4910</v>
      </c>
      <c r="G82" s="21" t="s">
        <v>4036</v>
      </c>
      <c r="H82" s="21" t="s">
        <v>3691</v>
      </c>
      <c r="I82" s="2" t="s">
        <v>921</v>
      </c>
      <c r="J82" s="1">
        <v>1</v>
      </c>
      <c r="K82" s="1"/>
      <c r="L82" s="1">
        <v>1</v>
      </c>
      <c r="M82" s="1"/>
      <c r="N82" s="1"/>
      <c r="O82" s="21" t="s">
        <v>103</v>
      </c>
      <c r="P82" s="37">
        <v>44388</v>
      </c>
      <c r="Q82" s="34" t="str">
        <f t="shared" ca="1" si="10"/>
        <v>1 Tahun 0 Bulan25 Hari</v>
      </c>
      <c r="R82" s="21" t="s">
        <v>52</v>
      </c>
      <c r="S82" s="21" t="s">
        <v>146</v>
      </c>
      <c r="T82" s="21" t="s">
        <v>49</v>
      </c>
      <c r="U82" s="21" t="s">
        <v>126</v>
      </c>
      <c r="V82" s="21" t="s">
        <v>144</v>
      </c>
      <c r="W82" s="21" t="s">
        <v>71</v>
      </c>
      <c r="X82" s="31" t="s">
        <v>3692</v>
      </c>
      <c r="Y82" s="61">
        <v>27956</v>
      </c>
      <c r="Z82" s="34" t="str">
        <f t="shared" ca="1" si="11"/>
        <v>46 Tahun 0 Bulan</v>
      </c>
      <c r="AA82" s="21"/>
      <c r="AB82" s="21"/>
      <c r="AC82" s="21" t="s">
        <v>1474</v>
      </c>
      <c r="AD82" s="21" t="s">
        <v>3693</v>
      </c>
      <c r="AE82" s="21"/>
      <c r="AF82" s="21" t="s">
        <v>57</v>
      </c>
      <c r="AG82" s="21" t="s">
        <v>146</v>
      </c>
      <c r="AH82" s="21" t="s">
        <v>146</v>
      </c>
      <c r="AI82" s="21"/>
      <c r="AJ82" s="21"/>
      <c r="AK82" s="192"/>
      <c r="AL82" s="21"/>
    </row>
    <row r="83" spans="1:38" s="94" customFormat="1" ht="14">
      <c r="A83" s="21">
        <v>48</v>
      </c>
      <c r="B83" s="21" t="s">
        <v>282</v>
      </c>
      <c r="C83" s="21" t="s">
        <v>128</v>
      </c>
      <c r="D83" s="19" t="s">
        <v>288</v>
      </c>
      <c r="E83" s="21" t="s">
        <v>173</v>
      </c>
      <c r="F83" s="28"/>
      <c r="G83" s="26" t="s">
        <v>4130</v>
      </c>
      <c r="H83" s="26" t="s">
        <v>3935</v>
      </c>
      <c r="I83" s="67" t="s">
        <v>921</v>
      </c>
      <c r="J83" s="1">
        <v>1</v>
      </c>
      <c r="K83" s="585"/>
      <c r="L83" s="1">
        <v>1</v>
      </c>
      <c r="M83" s="1"/>
      <c r="N83" s="585"/>
      <c r="O83" s="21" t="s">
        <v>103</v>
      </c>
      <c r="P83" s="37">
        <v>44411</v>
      </c>
      <c r="Q83" s="34" t="str">
        <f t="shared" ca="1" si="10"/>
        <v>1 Tahun 0 Bulan2 Hari</v>
      </c>
      <c r="R83" s="21" t="s">
        <v>54</v>
      </c>
      <c r="S83" s="23"/>
      <c r="T83" s="21" t="s">
        <v>49</v>
      </c>
      <c r="U83" s="21" t="s">
        <v>66</v>
      </c>
      <c r="V83" s="21" t="s">
        <v>67</v>
      </c>
      <c r="W83" s="28" t="s">
        <v>56</v>
      </c>
      <c r="X83" s="54" t="s">
        <v>3936</v>
      </c>
      <c r="Y83" s="63">
        <v>34982</v>
      </c>
      <c r="Z83" s="34" t="str">
        <f t="shared" ca="1" si="11"/>
        <v>26 Tahun 9 Bulan</v>
      </c>
      <c r="AA83" s="27" t="s">
        <v>3937</v>
      </c>
      <c r="AB83" s="21" t="s">
        <v>3923</v>
      </c>
      <c r="AC83" s="21" t="s">
        <v>1474</v>
      </c>
      <c r="AD83" s="49" t="s">
        <v>3938</v>
      </c>
      <c r="AE83" s="21"/>
      <c r="AF83" s="49"/>
      <c r="AG83" s="49"/>
      <c r="AH83" s="49" t="s">
        <v>2913</v>
      </c>
      <c r="AI83" s="50"/>
      <c r="AJ83" s="21"/>
      <c r="AK83" s="199"/>
      <c r="AL83" s="21"/>
    </row>
    <row r="84" spans="1:38" s="94" customFormat="1" ht="14">
      <c r="A84" s="21">
        <v>49</v>
      </c>
      <c r="B84" s="21" t="s">
        <v>282</v>
      </c>
      <c r="C84" s="21" t="s">
        <v>128</v>
      </c>
      <c r="D84" s="21" t="s">
        <v>288</v>
      </c>
      <c r="E84" s="21" t="s">
        <v>173</v>
      </c>
      <c r="F84" s="21" t="s">
        <v>4907</v>
      </c>
      <c r="G84" s="21" t="s">
        <v>1426</v>
      </c>
      <c r="H84" s="21" t="s">
        <v>1427</v>
      </c>
      <c r="I84" s="2" t="s">
        <v>1428</v>
      </c>
      <c r="J84" s="1">
        <v>1</v>
      </c>
      <c r="K84" s="1"/>
      <c r="L84" s="1">
        <v>1</v>
      </c>
      <c r="M84" s="1"/>
      <c r="N84" s="1"/>
      <c r="O84" s="21" t="s">
        <v>103</v>
      </c>
      <c r="P84" s="37">
        <v>43770</v>
      </c>
      <c r="Q84" s="34" t="str">
        <f t="shared" ca="1" si="10"/>
        <v>2 Tahun 9 Bulan4 Hari</v>
      </c>
      <c r="R84" s="21" t="s">
        <v>78</v>
      </c>
      <c r="S84" s="21"/>
      <c r="T84" s="21" t="s">
        <v>73</v>
      </c>
      <c r="U84" s="21" t="s">
        <v>68</v>
      </c>
      <c r="V84" s="21" t="s">
        <v>84</v>
      </c>
      <c r="W84" s="21" t="s">
        <v>76</v>
      </c>
      <c r="X84" s="31" t="s">
        <v>2600</v>
      </c>
      <c r="Y84" s="61">
        <v>36480</v>
      </c>
      <c r="Z84" s="34" t="str">
        <f t="shared" ca="1" si="11"/>
        <v>22 Tahun 8 Bulan</v>
      </c>
      <c r="AA84" s="21"/>
      <c r="AB84" s="21"/>
      <c r="AC84" s="21" t="s">
        <v>1474</v>
      </c>
      <c r="AD84" s="21" t="s">
        <v>3021</v>
      </c>
      <c r="AE84" s="21"/>
      <c r="AF84" s="21"/>
      <c r="AG84" s="21"/>
      <c r="AH84" s="21" t="s">
        <v>68</v>
      </c>
      <c r="AI84" s="21">
        <v>19093378651</v>
      </c>
      <c r="AJ84" s="21"/>
      <c r="AK84" s="192"/>
      <c r="AL84" s="21">
        <v>867960317</v>
      </c>
    </row>
    <row r="85" spans="1:38" s="94" customFormat="1" ht="14">
      <c r="A85" s="21">
        <v>50</v>
      </c>
      <c r="B85" s="21" t="s">
        <v>282</v>
      </c>
      <c r="C85" s="21" t="s">
        <v>128</v>
      </c>
      <c r="D85" s="21" t="s">
        <v>288</v>
      </c>
      <c r="E85" s="21" t="s">
        <v>173</v>
      </c>
      <c r="F85" s="21" t="s">
        <v>4928</v>
      </c>
      <c r="G85" s="21" t="s">
        <v>4114</v>
      </c>
      <c r="H85" s="21" t="s">
        <v>1410</v>
      </c>
      <c r="I85" s="2" t="s">
        <v>1411</v>
      </c>
      <c r="J85" s="1">
        <v>1</v>
      </c>
      <c r="K85" s="1"/>
      <c r="L85" s="1">
        <v>1</v>
      </c>
      <c r="M85" s="1"/>
      <c r="N85" s="1"/>
      <c r="O85" s="21" t="s">
        <v>103</v>
      </c>
      <c r="P85" s="37">
        <v>44409</v>
      </c>
      <c r="Q85" s="34" t="str">
        <f t="shared" ca="1" si="10"/>
        <v>1 Tahun 0 Bulan4 Hari</v>
      </c>
      <c r="R85" s="21" t="s">
        <v>52</v>
      </c>
      <c r="S85" s="21" t="s">
        <v>146</v>
      </c>
      <c r="T85" s="21" t="s">
        <v>63</v>
      </c>
      <c r="U85" s="21" t="s">
        <v>68</v>
      </c>
      <c r="V85" s="21" t="s">
        <v>201</v>
      </c>
      <c r="W85" s="21" t="s">
        <v>51</v>
      </c>
      <c r="X85" s="31" t="s">
        <v>2610</v>
      </c>
      <c r="Y85" s="61">
        <v>31835</v>
      </c>
      <c r="Z85" s="34" t="str">
        <f t="shared" ca="1" si="11"/>
        <v>35 Tahun 5 Bulan</v>
      </c>
      <c r="AA85" s="21"/>
      <c r="AB85" s="21"/>
      <c r="AC85" s="21" t="s">
        <v>1474</v>
      </c>
      <c r="AD85" s="21" t="s">
        <v>3014</v>
      </c>
      <c r="AE85" s="21"/>
      <c r="AF85" s="21" t="s">
        <v>57</v>
      </c>
      <c r="AG85" s="21" t="s">
        <v>146</v>
      </c>
      <c r="AH85" s="21" t="s">
        <v>146</v>
      </c>
      <c r="AI85" s="21">
        <v>19056349707</v>
      </c>
      <c r="AJ85" s="21"/>
      <c r="AK85" s="192">
        <v>938200243956000</v>
      </c>
      <c r="AL85" s="21">
        <v>837781221</v>
      </c>
    </row>
    <row r="86" spans="1:38" s="94" customFormat="1" ht="14">
      <c r="A86" s="21">
        <v>51</v>
      </c>
      <c r="B86" s="21" t="s">
        <v>282</v>
      </c>
      <c r="C86" s="21" t="s">
        <v>128</v>
      </c>
      <c r="D86" s="19" t="s">
        <v>288</v>
      </c>
      <c r="E86" s="21" t="s">
        <v>173</v>
      </c>
      <c r="F86" s="28"/>
      <c r="G86" s="26" t="s">
        <v>5206</v>
      </c>
      <c r="H86" s="26" t="s">
        <v>4709</v>
      </c>
      <c r="I86" s="67" t="s">
        <v>4710</v>
      </c>
      <c r="J86" s="1">
        <v>1</v>
      </c>
      <c r="K86" s="585"/>
      <c r="L86" s="1">
        <v>1</v>
      </c>
      <c r="M86" s="1"/>
      <c r="N86" s="585"/>
      <c r="O86" s="21" t="s">
        <v>103</v>
      </c>
      <c r="P86" s="37">
        <v>44480</v>
      </c>
      <c r="Q86" s="34" t="str">
        <f t="shared" ca="1" si="10"/>
        <v>0 Tahun 9 Bulan25 Hari</v>
      </c>
      <c r="R86" s="53" t="s">
        <v>52</v>
      </c>
      <c r="S86" s="23"/>
      <c r="T86" s="21" t="s">
        <v>49</v>
      </c>
      <c r="U86" s="21" t="s">
        <v>66</v>
      </c>
      <c r="V86" s="308" t="s">
        <v>67</v>
      </c>
      <c r="W86" s="28" t="s">
        <v>56</v>
      </c>
      <c r="X86" s="54" t="s">
        <v>213</v>
      </c>
      <c r="Y86" s="63">
        <v>33133</v>
      </c>
      <c r="Z86" s="34" t="str">
        <f t="shared" ca="1" si="11"/>
        <v>31 Tahun 10 Bulan</v>
      </c>
      <c r="AA86" s="27"/>
      <c r="AB86" s="21"/>
      <c r="AC86" s="21" t="s">
        <v>1474</v>
      </c>
      <c r="AD86" s="49" t="s">
        <v>4711</v>
      </c>
      <c r="AE86" s="21"/>
      <c r="AF86" s="49"/>
      <c r="AG86" s="49"/>
      <c r="AH86" s="49" t="s">
        <v>2913</v>
      </c>
      <c r="AI86" s="50"/>
      <c r="AJ86" s="33"/>
      <c r="AK86" s="199"/>
      <c r="AL86" s="21"/>
    </row>
    <row r="87" spans="1:38" s="94" customFormat="1" ht="14">
      <c r="A87" s="21">
        <v>52</v>
      </c>
      <c r="B87" s="21" t="s">
        <v>282</v>
      </c>
      <c r="C87" s="21" t="s">
        <v>128</v>
      </c>
      <c r="D87" s="19" t="s">
        <v>288</v>
      </c>
      <c r="E87" s="21" t="s">
        <v>173</v>
      </c>
      <c r="F87" s="28"/>
      <c r="G87" s="26" t="s">
        <v>4126</v>
      </c>
      <c r="H87" s="26" t="s">
        <v>3914</v>
      </c>
      <c r="I87" s="67" t="s">
        <v>3915</v>
      </c>
      <c r="J87" s="1">
        <v>1</v>
      </c>
      <c r="K87" s="585"/>
      <c r="L87" s="1">
        <v>1</v>
      </c>
      <c r="M87" s="1"/>
      <c r="N87" s="585"/>
      <c r="O87" s="21" t="s">
        <v>103</v>
      </c>
      <c r="P87" s="37">
        <v>44411</v>
      </c>
      <c r="Q87" s="34" t="str">
        <f t="shared" ca="1" si="10"/>
        <v>1 Tahun 0 Bulan2 Hari</v>
      </c>
      <c r="R87" s="21" t="s">
        <v>81</v>
      </c>
      <c r="S87" s="23"/>
      <c r="T87" s="21" t="s">
        <v>73</v>
      </c>
      <c r="U87" s="21" t="s">
        <v>68</v>
      </c>
      <c r="V87" s="21" t="s">
        <v>212</v>
      </c>
      <c r="W87" s="28" t="s">
        <v>76</v>
      </c>
      <c r="X87" s="54" t="s">
        <v>3916</v>
      </c>
      <c r="Y87" s="63">
        <v>36380</v>
      </c>
      <c r="Z87" s="34" t="str">
        <f t="shared" ca="1" si="11"/>
        <v>22 Tahun 11 Bulan</v>
      </c>
      <c r="AA87" s="27" t="s">
        <v>3917</v>
      </c>
      <c r="AB87" s="21" t="s">
        <v>3918</v>
      </c>
      <c r="AC87" s="21" t="s">
        <v>1474</v>
      </c>
      <c r="AD87" s="49" t="s">
        <v>3919</v>
      </c>
      <c r="AE87" s="21"/>
      <c r="AF87" s="49"/>
      <c r="AG87" s="49"/>
      <c r="AH87" s="49" t="s">
        <v>68</v>
      </c>
      <c r="AI87" s="50"/>
      <c r="AJ87" s="33" t="s">
        <v>4299</v>
      </c>
      <c r="AK87" s="199"/>
      <c r="AL87" s="21"/>
    </row>
    <row r="88" spans="1:38" s="94" customFormat="1" ht="14">
      <c r="A88" s="21">
        <v>53</v>
      </c>
      <c r="B88" s="21" t="s">
        <v>282</v>
      </c>
      <c r="C88" s="21" t="s">
        <v>128</v>
      </c>
      <c r="D88" s="21" t="s">
        <v>288</v>
      </c>
      <c r="E88" s="21" t="s">
        <v>173</v>
      </c>
      <c r="F88" s="21" t="s">
        <v>4913</v>
      </c>
      <c r="G88" s="21" t="s">
        <v>4034</v>
      </c>
      <c r="H88" s="21" t="s">
        <v>3702</v>
      </c>
      <c r="I88" s="2" t="s">
        <v>190</v>
      </c>
      <c r="J88" s="1">
        <v>1</v>
      </c>
      <c r="K88" s="1"/>
      <c r="L88" s="1">
        <v>1</v>
      </c>
      <c r="M88" s="1"/>
      <c r="N88" s="1"/>
      <c r="O88" s="21" t="s">
        <v>103</v>
      </c>
      <c r="P88" s="37">
        <v>44388</v>
      </c>
      <c r="Q88" s="34" t="str">
        <f t="shared" ca="1" si="10"/>
        <v>1 Tahun 0 Bulan25 Hari</v>
      </c>
      <c r="R88" s="21" t="s">
        <v>78</v>
      </c>
      <c r="S88" s="21" t="s">
        <v>146</v>
      </c>
      <c r="T88" s="21" t="s">
        <v>49</v>
      </c>
      <c r="U88" s="21" t="s">
        <v>126</v>
      </c>
      <c r="V88" s="21" t="s">
        <v>144</v>
      </c>
      <c r="W88" s="21" t="s">
        <v>56</v>
      </c>
      <c r="X88" s="31" t="s">
        <v>3695</v>
      </c>
      <c r="Y88" s="61">
        <v>26513</v>
      </c>
      <c r="Z88" s="34" t="str">
        <f t="shared" ca="1" si="11"/>
        <v>50 Tahun 0 Bulan</v>
      </c>
      <c r="AA88" s="21"/>
      <c r="AB88" s="21"/>
      <c r="AC88" s="21" t="s">
        <v>1474</v>
      </c>
      <c r="AD88" s="21" t="s">
        <v>3703</v>
      </c>
      <c r="AE88" s="21"/>
      <c r="AF88" s="21" t="s">
        <v>146</v>
      </c>
      <c r="AG88" s="21" t="s">
        <v>146</v>
      </c>
      <c r="AH88" s="21" t="s">
        <v>126</v>
      </c>
      <c r="AI88" s="21"/>
      <c r="AJ88" s="21"/>
      <c r="AK88" s="192">
        <v>916324718956000</v>
      </c>
      <c r="AL88" s="21">
        <v>827809670</v>
      </c>
    </row>
    <row r="89" spans="1:38" s="94" customFormat="1" ht="14">
      <c r="A89" s="21">
        <v>54</v>
      </c>
      <c r="B89" s="21" t="s">
        <v>282</v>
      </c>
      <c r="C89" s="21" t="s">
        <v>128</v>
      </c>
      <c r="D89" s="21" t="s">
        <v>288</v>
      </c>
      <c r="E89" s="21" t="s">
        <v>173</v>
      </c>
      <c r="F89" s="21"/>
      <c r="G89" s="21" t="s">
        <v>3644</v>
      </c>
      <c r="H89" s="27" t="s">
        <v>3520</v>
      </c>
      <c r="I89" s="2" t="s">
        <v>3521</v>
      </c>
      <c r="J89" s="1">
        <v>1</v>
      </c>
      <c r="K89" s="1"/>
      <c r="L89" s="1">
        <v>1</v>
      </c>
      <c r="M89" s="1"/>
      <c r="N89" s="1"/>
      <c r="O89" s="21" t="s">
        <v>103</v>
      </c>
      <c r="P89" s="37">
        <v>44361</v>
      </c>
      <c r="Q89" s="34" t="str">
        <f t="shared" ca="1" si="10"/>
        <v>1 Tahun 1 Bulan22 Hari</v>
      </c>
      <c r="R89" s="21" t="s">
        <v>58</v>
      </c>
      <c r="S89" s="21" t="s">
        <v>48</v>
      </c>
      <c r="T89" s="21" t="s">
        <v>49</v>
      </c>
      <c r="U89" s="21" t="s">
        <v>66</v>
      </c>
      <c r="V89" s="21" t="s">
        <v>66</v>
      </c>
      <c r="W89" s="21" t="s">
        <v>56</v>
      </c>
      <c r="X89" s="31" t="s">
        <v>3522</v>
      </c>
      <c r="Y89" s="61">
        <v>36645</v>
      </c>
      <c r="Z89" s="34" t="str">
        <f t="shared" ca="1" si="11"/>
        <v>22 Tahun 3 Bulan</v>
      </c>
      <c r="AA89" s="21"/>
      <c r="AB89" s="21"/>
      <c r="AC89" s="21" t="s">
        <v>1474</v>
      </c>
      <c r="AD89" s="21" t="s">
        <v>3523</v>
      </c>
      <c r="AE89" s="21"/>
      <c r="AF89" s="21"/>
      <c r="AG89" s="21"/>
      <c r="AH89" s="21" t="s">
        <v>68</v>
      </c>
      <c r="AI89" s="21"/>
      <c r="AJ89" s="60" t="s">
        <v>4269</v>
      </c>
      <c r="AK89" s="192"/>
      <c r="AL89" s="21"/>
    </row>
    <row r="90" spans="1:38" s="94" customFormat="1" ht="14">
      <c r="A90" s="21">
        <v>55</v>
      </c>
      <c r="B90" s="21" t="s">
        <v>282</v>
      </c>
      <c r="C90" s="21" t="s">
        <v>128</v>
      </c>
      <c r="D90" s="19" t="s">
        <v>288</v>
      </c>
      <c r="E90" s="21" t="s">
        <v>173</v>
      </c>
      <c r="F90" s="28"/>
      <c r="G90" s="21" t="s">
        <v>4131</v>
      </c>
      <c r="H90" s="26" t="s">
        <v>3939</v>
      </c>
      <c r="I90" s="67" t="s">
        <v>3940</v>
      </c>
      <c r="J90" s="1">
        <v>1</v>
      </c>
      <c r="K90" s="585"/>
      <c r="L90" s="1">
        <v>1</v>
      </c>
      <c r="M90" s="1"/>
      <c r="N90" s="585"/>
      <c r="O90" s="21" t="s">
        <v>103</v>
      </c>
      <c r="P90" s="37">
        <v>44411</v>
      </c>
      <c r="Q90" s="34" t="str">
        <f t="shared" ca="1" si="10"/>
        <v>1 Tahun 0 Bulan2 Hari</v>
      </c>
      <c r="R90" s="21" t="s">
        <v>54</v>
      </c>
      <c r="S90" s="23"/>
      <c r="T90" s="21" t="s">
        <v>49</v>
      </c>
      <c r="U90" s="21" t="s">
        <v>50</v>
      </c>
      <c r="V90" s="21" t="s">
        <v>50</v>
      </c>
      <c r="W90" s="28" t="s">
        <v>56</v>
      </c>
      <c r="X90" s="54" t="s">
        <v>136</v>
      </c>
      <c r="Y90" s="63">
        <v>34016</v>
      </c>
      <c r="Z90" s="34" t="str">
        <f t="shared" ca="1" si="11"/>
        <v>29 Tahun 5 Bulan</v>
      </c>
      <c r="AA90" s="27"/>
      <c r="AB90" s="21"/>
      <c r="AC90" s="21" t="s">
        <v>1474</v>
      </c>
      <c r="AD90" s="49" t="s">
        <v>3941</v>
      </c>
      <c r="AE90" s="21"/>
      <c r="AF90" s="49" t="s">
        <v>3942</v>
      </c>
      <c r="AG90" s="49" t="s">
        <v>74</v>
      </c>
      <c r="AH90" s="49"/>
      <c r="AI90" s="50"/>
      <c r="AJ90" s="21"/>
      <c r="AK90" s="199"/>
      <c r="AL90" s="21"/>
    </row>
    <row r="91" spans="1:38" s="94" customFormat="1" ht="14">
      <c r="A91" s="21">
        <v>56</v>
      </c>
      <c r="B91" s="21" t="s">
        <v>282</v>
      </c>
      <c r="C91" s="21" t="s">
        <v>128</v>
      </c>
      <c r="D91" s="21" t="s">
        <v>288</v>
      </c>
      <c r="E91" s="21" t="s">
        <v>173</v>
      </c>
      <c r="F91" s="21"/>
      <c r="G91" s="21" t="s">
        <v>3648</v>
      </c>
      <c r="H91" s="27" t="s">
        <v>3530</v>
      </c>
      <c r="I91" s="2" t="s">
        <v>3531</v>
      </c>
      <c r="J91" s="1">
        <v>1</v>
      </c>
      <c r="K91" s="1"/>
      <c r="L91" s="1">
        <v>1</v>
      </c>
      <c r="M91" s="1"/>
      <c r="N91" s="1"/>
      <c r="O91" s="21" t="s">
        <v>103</v>
      </c>
      <c r="P91" s="37">
        <v>44361</v>
      </c>
      <c r="Q91" s="34" t="str">
        <f t="shared" ca="1" si="10"/>
        <v>1 Tahun 1 Bulan22 Hari</v>
      </c>
      <c r="R91" s="21" t="s">
        <v>78</v>
      </c>
      <c r="S91" s="21"/>
      <c r="T91" s="21" t="s">
        <v>73</v>
      </c>
      <c r="U91" s="21" t="s">
        <v>68</v>
      </c>
      <c r="V91" s="21" t="s">
        <v>140</v>
      </c>
      <c r="W91" s="21" t="s">
        <v>71</v>
      </c>
      <c r="X91" s="31" t="s">
        <v>289</v>
      </c>
      <c r="Y91" s="61">
        <v>28502</v>
      </c>
      <c r="Z91" s="34" t="str">
        <f t="shared" ca="1" si="11"/>
        <v>44 Tahun 6 Bulan</v>
      </c>
      <c r="AA91" s="21"/>
      <c r="AB91" s="21"/>
      <c r="AC91" s="21" t="s">
        <v>1474</v>
      </c>
      <c r="AD91" s="21" t="s">
        <v>3532</v>
      </c>
      <c r="AE91" s="21"/>
      <c r="AF91" s="21"/>
      <c r="AG91" s="21"/>
      <c r="AH91" s="21" t="s">
        <v>68</v>
      </c>
      <c r="AI91" s="21"/>
      <c r="AJ91" s="60" t="s">
        <v>4272</v>
      </c>
      <c r="AK91" s="192"/>
      <c r="AL91" s="21"/>
    </row>
    <row r="92" spans="1:38" s="94" customFormat="1" ht="14">
      <c r="A92" s="21">
        <v>57</v>
      </c>
      <c r="B92" s="21" t="s">
        <v>282</v>
      </c>
      <c r="C92" s="21" t="s">
        <v>128</v>
      </c>
      <c r="D92" s="19" t="s">
        <v>288</v>
      </c>
      <c r="E92" s="21" t="s">
        <v>173</v>
      </c>
      <c r="F92" s="28"/>
      <c r="G92" s="26" t="s">
        <v>4133</v>
      </c>
      <c r="H92" s="26" t="s">
        <v>3945</v>
      </c>
      <c r="I92" s="67" t="s">
        <v>3946</v>
      </c>
      <c r="J92" s="1">
        <v>1</v>
      </c>
      <c r="K92" s="585"/>
      <c r="L92" s="1">
        <v>1</v>
      </c>
      <c r="M92" s="1"/>
      <c r="N92" s="585"/>
      <c r="O92" s="21" t="s">
        <v>103</v>
      </c>
      <c r="P92" s="37">
        <v>44411</v>
      </c>
      <c r="Q92" s="34" t="str">
        <f t="shared" ca="1" si="10"/>
        <v>1 Tahun 0 Bulan2 Hari</v>
      </c>
      <c r="R92" s="21" t="s">
        <v>78</v>
      </c>
      <c r="S92" s="23"/>
      <c r="T92" s="21" t="s">
        <v>63</v>
      </c>
      <c r="U92" s="21" t="s">
        <v>68</v>
      </c>
      <c r="V92" s="21" t="s">
        <v>2583</v>
      </c>
      <c r="W92" s="28" t="s">
        <v>76</v>
      </c>
      <c r="X92" s="54" t="s">
        <v>3947</v>
      </c>
      <c r="Y92" s="63">
        <v>37501</v>
      </c>
      <c r="Z92" s="34" t="str">
        <f t="shared" ca="1" si="11"/>
        <v>19 Tahun 11 Bulan</v>
      </c>
      <c r="AA92" s="27"/>
      <c r="AB92" s="21"/>
      <c r="AC92" s="21" t="s">
        <v>1474</v>
      </c>
      <c r="AD92" s="49" t="s">
        <v>3948</v>
      </c>
      <c r="AE92" s="21"/>
      <c r="AF92" s="49"/>
      <c r="AG92" s="49"/>
      <c r="AH92" s="49" t="s">
        <v>68</v>
      </c>
      <c r="AI92" s="50"/>
      <c r="AJ92" s="33" t="s">
        <v>4301</v>
      </c>
      <c r="AK92" s="199"/>
      <c r="AL92" s="21"/>
    </row>
    <row r="93" spans="1:38" s="94" customFormat="1" ht="14">
      <c r="A93" s="21">
        <v>58</v>
      </c>
      <c r="B93" s="1" t="s">
        <v>282</v>
      </c>
      <c r="C93" s="1" t="s">
        <v>128</v>
      </c>
      <c r="D93" s="7" t="s">
        <v>288</v>
      </c>
      <c r="E93" s="1" t="s">
        <v>173</v>
      </c>
      <c r="F93" s="1"/>
      <c r="G93" s="1"/>
      <c r="H93" s="76" t="s">
        <v>6161</v>
      </c>
      <c r="I93" s="2" t="s">
        <v>6162</v>
      </c>
      <c r="J93" s="1">
        <v>1</v>
      </c>
      <c r="K93" s="1"/>
      <c r="L93" s="1">
        <v>1</v>
      </c>
      <c r="M93" s="1"/>
      <c r="N93" s="1"/>
      <c r="O93" s="19" t="s">
        <v>103</v>
      </c>
      <c r="P93" s="20">
        <v>44571</v>
      </c>
      <c r="Q93" s="4"/>
      <c r="R93" s="5" t="s">
        <v>58</v>
      </c>
      <c r="S93" s="1" t="s">
        <v>248</v>
      </c>
      <c r="T93" s="1" t="s">
        <v>63</v>
      </c>
      <c r="U93" s="1" t="s">
        <v>68</v>
      </c>
      <c r="V93" s="1" t="s">
        <v>201</v>
      </c>
      <c r="W93" s="1" t="s">
        <v>76</v>
      </c>
      <c r="X93" s="275" t="s">
        <v>6163</v>
      </c>
      <c r="Y93" s="71">
        <v>36059</v>
      </c>
      <c r="Z93" s="309"/>
      <c r="AA93" s="5"/>
      <c r="AB93" s="1"/>
      <c r="AC93" s="1" t="s">
        <v>5400</v>
      </c>
      <c r="AD93" s="1" t="s">
        <v>6164</v>
      </c>
      <c r="AE93" s="1"/>
      <c r="AF93" s="1"/>
      <c r="AG93" s="1"/>
      <c r="AH93" s="1" t="s">
        <v>68</v>
      </c>
      <c r="AI93" s="1"/>
      <c r="AJ93" s="1"/>
      <c r="AK93" s="286"/>
      <c r="AL93" s="1"/>
    </row>
    <row r="94" spans="1:38" s="94" customFormat="1" ht="14">
      <c r="A94" s="21">
        <v>59</v>
      </c>
      <c r="B94" s="21" t="s">
        <v>282</v>
      </c>
      <c r="C94" s="21" t="s">
        <v>128</v>
      </c>
      <c r="D94" s="21" t="s">
        <v>288</v>
      </c>
      <c r="E94" s="21" t="s">
        <v>173</v>
      </c>
      <c r="F94" s="21" t="s">
        <v>4912</v>
      </c>
      <c r="G94" s="21" t="s">
        <v>4038</v>
      </c>
      <c r="H94" s="21" t="s">
        <v>3697</v>
      </c>
      <c r="I94" s="2" t="s">
        <v>3698</v>
      </c>
      <c r="J94" s="1">
        <v>1</v>
      </c>
      <c r="K94" s="1"/>
      <c r="L94" s="1">
        <v>1</v>
      </c>
      <c r="M94" s="1"/>
      <c r="N94" s="1"/>
      <c r="O94" s="21" t="s">
        <v>103</v>
      </c>
      <c r="P94" s="37">
        <v>44388</v>
      </c>
      <c r="Q94" s="34" t="str">
        <f t="shared" ref="Q94:Q100" ca="1" si="12">DATEDIF(P94,NOW(),"Y")&amp;" Tahun "&amp;DATEDIF(P94,NOW(),"YM")&amp;" Bulan"&amp;DATEDIF(P94,NOW(),"MD")&amp;" Hari"</f>
        <v>1 Tahun 0 Bulan25 Hari</v>
      </c>
      <c r="R94" s="21" t="s">
        <v>52</v>
      </c>
      <c r="S94" s="21" t="s">
        <v>146</v>
      </c>
      <c r="T94" s="21" t="s">
        <v>63</v>
      </c>
      <c r="U94" s="21" t="s">
        <v>68</v>
      </c>
      <c r="V94" s="21" t="s">
        <v>68</v>
      </c>
      <c r="W94" s="21" t="s">
        <v>3699</v>
      </c>
      <c r="X94" s="31" t="s">
        <v>3700</v>
      </c>
      <c r="Y94" s="61">
        <v>30116</v>
      </c>
      <c r="Z94" s="34" t="str">
        <f t="shared" ref="Z94:Z100" ca="1" si="13">DATEDIF(Y94,NOW(),"Y")&amp;" Tahun "&amp;DATEDIF(Y94,NOW(),"YM")&amp;" Bulan"</f>
        <v>40 Tahun 1 Bulan</v>
      </c>
      <c r="AA94" s="21"/>
      <c r="AB94" s="21"/>
      <c r="AC94" s="21" t="s">
        <v>1474</v>
      </c>
      <c r="AD94" s="21" t="s">
        <v>3701</v>
      </c>
      <c r="AE94" s="21"/>
      <c r="AF94" s="21" t="s">
        <v>146</v>
      </c>
      <c r="AG94" s="21" t="s">
        <v>146</v>
      </c>
      <c r="AH94" s="21" t="s">
        <v>68</v>
      </c>
      <c r="AI94" s="21">
        <v>19048700983</v>
      </c>
      <c r="AJ94" s="21"/>
      <c r="AK94" s="192"/>
      <c r="AL94" s="21">
        <v>827807949</v>
      </c>
    </row>
    <row r="95" spans="1:38" s="94" customFormat="1" ht="14">
      <c r="A95" s="21">
        <v>60</v>
      </c>
      <c r="B95" s="21" t="s">
        <v>282</v>
      </c>
      <c r="C95" s="21" t="s">
        <v>128</v>
      </c>
      <c r="D95" s="21" t="s">
        <v>288</v>
      </c>
      <c r="E95" s="21" t="s">
        <v>173</v>
      </c>
      <c r="F95" s="21" t="s">
        <v>4904</v>
      </c>
      <c r="G95" s="21" t="s">
        <v>1417</v>
      </c>
      <c r="H95" s="21" t="s">
        <v>1418</v>
      </c>
      <c r="I95" s="2" t="s">
        <v>1419</v>
      </c>
      <c r="J95" s="1">
        <v>1</v>
      </c>
      <c r="K95" s="1"/>
      <c r="L95" s="1">
        <v>1</v>
      </c>
      <c r="M95" s="1"/>
      <c r="N95" s="1"/>
      <c r="O95" s="21" t="s">
        <v>103</v>
      </c>
      <c r="P95" s="37">
        <v>43770</v>
      </c>
      <c r="Q95" s="34" t="str">
        <f t="shared" ca="1" si="12"/>
        <v>2 Tahun 9 Bulan4 Hari</v>
      </c>
      <c r="R95" s="21" t="s">
        <v>109</v>
      </c>
      <c r="S95" s="21" t="s">
        <v>2612</v>
      </c>
      <c r="T95" s="21" t="s">
        <v>63</v>
      </c>
      <c r="U95" s="21" t="s">
        <v>74</v>
      </c>
      <c r="V95" s="21" t="s">
        <v>2495</v>
      </c>
      <c r="W95" s="21" t="s">
        <v>76</v>
      </c>
      <c r="X95" s="31" t="s">
        <v>2613</v>
      </c>
      <c r="Y95" s="61">
        <v>32664</v>
      </c>
      <c r="Z95" s="34" t="str">
        <f t="shared" ca="1" si="13"/>
        <v>33 Tahun 2 Bulan</v>
      </c>
      <c r="AA95" s="21"/>
      <c r="AB95" s="21"/>
      <c r="AC95" s="21" t="s">
        <v>1474</v>
      </c>
      <c r="AD95" s="21" t="s">
        <v>3019</v>
      </c>
      <c r="AE95" s="21" t="s">
        <v>74</v>
      </c>
      <c r="AF95" s="21"/>
      <c r="AG95" s="21"/>
      <c r="AH95" s="21"/>
      <c r="AI95" s="21">
        <v>19093378255</v>
      </c>
      <c r="AJ95" s="21"/>
      <c r="AK95" s="192"/>
      <c r="AL95" s="21"/>
    </row>
    <row r="96" spans="1:38" s="94" customFormat="1" ht="14">
      <c r="A96" s="21">
        <v>61</v>
      </c>
      <c r="B96" s="21" t="s">
        <v>282</v>
      </c>
      <c r="C96" s="21" t="s">
        <v>128</v>
      </c>
      <c r="D96" s="21" t="s">
        <v>288</v>
      </c>
      <c r="E96" s="21" t="s">
        <v>173</v>
      </c>
      <c r="F96" s="21" t="s">
        <v>4916</v>
      </c>
      <c r="G96" s="21" t="s">
        <v>4039</v>
      </c>
      <c r="H96" s="21" t="s">
        <v>3708</v>
      </c>
      <c r="I96" s="2" t="s">
        <v>3709</v>
      </c>
      <c r="J96" s="1">
        <v>1</v>
      </c>
      <c r="K96" s="1"/>
      <c r="L96" s="1">
        <v>1</v>
      </c>
      <c r="M96" s="1"/>
      <c r="N96" s="1"/>
      <c r="O96" s="21" t="s">
        <v>103</v>
      </c>
      <c r="P96" s="37">
        <v>44388</v>
      </c>
      <c r="Q96" s="34" t="str">
        <f t="shared" ca="1" si="12"/>
        <v>1 Tahun 0 Bulan25 Hari</v>
      </c>
      <c r="R96" s="21" t="s">
        <v>58</v>
      </c>
      <c r="S96" s="21" t="s">
        <v>3710</v>
      </c>
      <c r="T96" s="21" t="s">
        <v>49</v>
      </c>
      <c r="U96" s="21" t="s">
        <v>126</v>
      </c>
      <c r="V96" s="21" t="s">
        <v>144</v>
      </c>
      <c r="W96" s="21" t="s">
        <v>76</v>
      </c>
      <c r="X96" s="31" t="s">
        <v>144</v>
      </c>
      <c r="Y96" s="61">
        <v>32297</v>
      </c>
      <c r="Z96" s="34" t="str">
        <f t="shared" ca="1" si="13"/>
        <v>34 Tahun 2 Bulan</v>
      </c>
      <c r="AA96" s="21"/>
      <c r="AB96" s="21"/>
      <c r="AC96" s="21" t="s">
        <v>1474</v>
      </c>
      <c r="AD96" s="21" t="s">
        <v>3711</v>
      </c>
      <c r="AE96" s="21"/>
      <c r="AF96" s="21" t="s">
        <v>146</v>
      </c>
      <c r="AG96" s="21" t="s">
        <v>146</v>
      </c>
      <c r="AH96" s="21" t="s">
        <v>126</v>
      </c>
      <c r="AI96" s="21">
        <v>19048701130</v>
      </c>
      <c r="AJ96" s="21"/>
      <c r="AK96" s="192"/>
      <c r="AL96" s="21">
        <v>827809614</v>
      </c>
    </row>
    <row r="97" spans="1:38" s="94" customFormat="1" ht="14">
      <c r="A97" s="21">
        <v>62</v>
      </c>
      <c r="B97" s="21" t="s">
        <v>282</v>
      </c>
      <c r="C97" s="21" t="s">
        <v>128</v>
      </c>
      <c r="D97" s="19" t="s">
        <v>288</v>
      </c>
      <c r="E97" s="21" t="s">
        <v>173</v>
      </c>
      <c r="F97" s="28"/>
      <c r="G97" s="26" t="s">
        <v>4128</v>
      </c>
      <c r="H97" s="26" t="s">
        <v>3925</v>
      </c>
      <c r="I97" s="67" t="s">
        <v>3926</v>
      </c>
      <c r="J97" s="1">
        <v>1</v>
      </c>
      <c r="K97" s="585"/>
      <c r="L97" s="1">
        <v>1</v>
      </c>
      <c r="M97" s="1"/>
      <c r="N97" s="585"/>
      <c r="O97" s="21" t="s">
        <v>103</v>
      </c>
      <c r="P97" s="37">
        <v>44411</v>
      </c>
      <c r="Q97" s="34" t="str">
        <f t="shared" ca="1" si="12"/>
        <v>1 Tahun 0 Bulan2 Hari</v>
      </c>
      <c r="R97" s="21" t="s">
        <v>78</v>
      </c>
      <c r="S97" s="23"/>
      <c r="T97" s="21" t="s">
        <v>73</v>
      </c>
      <c r="U97" s="21" t="s">
        <v>68</v>
      </c>
      <c r="V97" s="21" t="s">
        <v>140</v>
      </c>
      <c r="W97" s="28" t="s">
        <v>88</v>
      </c>
      <c r="X97" s="54" t="s">
        <v>140</v>
      </c>
      <c r="Y97" s="63">
        <v>32394</v>
      </c>
      <c r="Z97" s="34" t="str">
        <f t="shared" ca="1" si="13"/>
        <v>33 Tahun 10 Bulan</v>
      </c>
      <c r="AA97" s="27"/>
      <c r="AB97" s="21"/>
      <c r="AC97" s="21" t="s">
        <v>1474</v>
      </c>
      <c r="AD97" s="49" t="s">
        <v>3927</v>
      </c>
      <c r="AE97" s="21"/>
      <c r="AF97" s="49"/>
      <c r="AG97" s="49"/>
      <c r="AH97" s="49" t="s">
        <v>3928</v>
      </c>
      <c r="AI97" s="50"/>
      <c r="AJ97" s="33" t="s">
        <v>4300</v>
      </c>
      <c r="AK97" s="199"/>
      <c r="AL97" s="21"/>
    </row>
    <row r="98" spans="1:38" s="94" customFormat="1" ht="14">
      <c r="A98" s="21">
        <v>63</v>
      </c>
      <c r="B98" s="21" t="s">
        <v>282</v>
      </c>
      <c r="C98" s="21" t="s">
        <v>128</v>
      </c>
      <c r="D98" s="21" t="s">
        <v>288</v>
      </c>
      <c r="E98" s="21" t="s">
        <v>173</v>
      </c>
      <c r="F98" s="21" t="s">
        <v>4922</v>
      </c>
      <c r="G98" s="21" t="s">
        <v>4108</v>
      </c>
      <c r="H98" s="21" t="s">
        <v>1380</v>
      </c>
      <c r="I98" s="2" t="s">
        <v>1381</v>
      </c>
      <c r="J98" s="1">
        <v>1</v>
      </c>
      <c r="K98" s="1"/>
      <c r="L98" s="1">
        <v>1</v>
      </c>
      <c r="M98" s="1"/>
      <c r="N98" s="1"/>
      <c r="O98" s="21" t="s">
        <v>103</v>
      </c>
      <c r="P98" s="37">
        <v>44409</v>
      </c>
      <c r="Q98" s="34" t="str">
        <f t="shared" ca="1" si="12"/>
        <v>1 Tahun 0 Bulan4 Hari</v>
      </c>
      <c r="R98" s="21" t="s">
        <v>54</v>
      </c>
      <c r="S98" s="21" t="s">
        <v>146</v>
      </c>
      <c r="T98" s="21" t="s">
        <v>63</v>
      </c>
      <c r="U98" s="21" t="s">
        <v>68</v>
      </c>
      <c r="V98" s="21" t="s">
        <v>84</v>
      </c>
      <c r="W98" s="21" t="s">
        <v>76</v>
      </c>
      <c r="X98" s="31" t="s">
        <v>2603</v>
      </c>
      <c r="Y98" s="61">
        <v>36173</v>
      </c>
      <c r="Z98" s="34" t="str">
        <f t="shared" ca="1" si="13"/>
        <v>23 Tahun 6 Bulan</v>
      </c>
      <c r="AA98" s="21"/>
      <c r="AB98" s="21"/>
      <c r="AC98" s="21" t="s">
        <v>1474</v>
      </c>
      <c r="AD98" s="21" t="s">
        <v>3005</v>
      </c>
      <c r="AE98" s="21"/>
      <c r="AF98" s="21" t="s">
        <v>146</v>
      </c>
      <c r="AG98" s="21" t="s">
        <v>146</v>
      </c>
      <c r="AH98" s="21" t="s">
        <v>68</v>
      </c>
      <c r="AI98" s="21">
        <v>19056349665</v>
      </c>
      <c r="AJ98" s="21"/>
      <c r="AK98" s="192"/>
      <c r="AL98" s="21">
        <v>838285813</v>
      </c>
    </row>
    <row r="99" spans="1:38" s="94" customFormat="1" ht="14">
      <c r="A99" s="21">
        <v>64</v>
      </c>
      <c r="B99" s="21" t="s">
        <v>282</v>
      </c>
      <c r="C99" s="21" t="s">
        <v>128</v>
      </c>
      <c r="D99" s="21" t="s">
        <v>288</v>
      </c>
      <c r="E99" s="21" t="s">
        <v>173</v>
      </c>
      <c r="F99" s="21" t="s">
        <v>1402</v>
      </c>
      <c r="G99" s="21" t="s">
        <v>4121</v>
      </c>
      <c r="H99" s="21" t="s">
        <v>1403</v>
      </c>
      <c r="I99" s="2" t="s">
        <v>1404</v>
      </c>
      <c r="J99" s="1">
        <v>1</v>
      </c>
      <c r="K99" s="1"/>
      <c r="L99" s="1">
        <v>1</v>
      </c>
      <c r="M99" s="1"/>
      <c r="N99" s="1"/>
      <c r="O99" s="21" t="s">
        <v>103</v>
      </c>
      <c r="P99" s="37">
        <v>44409</v>
      </c>
      <c r="Q99" s="34" t="str">
        <f t="shared" ca="1" si="12"/>
        <v>1 Tahun 0 Bulan4 Hari</v>
      </c>
      <c r="R99" s="21" t="s">
        <v>52</v>
      </c>
      <c r="S99" s="21" t="s">
        <v>146</v>
      </c>
      <c r="T99" s="21" t="s">
        <v>63</v>
      </c>
      <c r="U99" s="21" t="s">
        <v>68</v>
      </c>
      <c r="V99" s="21" t="s">
        <v>84</v>
      </c>
      <c r="W99" s="21" t="s">
        <v>2607</v>
      </c>
      <c r="X99" s="31" t="s">
        <v>2608</v>
      </c>
      <c r="Y99" s="61">
        <v>25741</v>
      </c>
      <c r="Z99" s="34" t="str">
        <f t="shared" ca="1" si="13"/>
        <v>52 Tahun 1 Bulan</v>
      </c>
      <c r="AA99" s="21"/>
      <c r="AB99" s="21"/>
      <c r="AC99" s="21" t="s">
        <v>1474</v>
      </c>
      <c r="AD99" s="21" t="s">
        <v>3015</v>
      </c>
      <c r="AE99" s="21"/>
      <c r="AF99" s="21" t="s">
        <v>146</v>
      </c>
      <c r="AG99" s="21" t="s">
        <v>146</v>
      </c>
      <c r="AH99" s="21" t="s">
        <v>68</v>
      </c>
      <c r="AI99" s="21"/>
      <c r="AJ99" s="21"/>
      <c r="AK99" s="192"/>
      <c r="AL99" s="21">
        <v>837781265</v>
      </c>
    </row>
    <row r="100" spans="1:38" s="94" customFormat="1" ht="14">
      <c r="A100" s="21">
        <v>65</v>
      </c>
      <c r="B100" s="21" t="s">
        <v>282</v>
      </c>
      <c r="C100" s="21" t="s">
        <v>128</v>
      </c>
      <c r="D100" s="21" t="s">
        <v>288</v>
      </c>
      <c r="E100" s="21" t="s">
        <v>173</v>
      </c>
      <c r="F100" s="21" t="s">
        <v>4925</v>
      </c>
      <c r="G100" s="21" t="s">
        <v>4112</v>
      </c>
      <c r="H100" s="186" t="s">
        <v>1395</v>
      </c>
      <c r="I100" s="706" t="s">
        <v>1396</v>
      </c>
      <c r="J100" s="1">
        <v>1</v>
      </c>
      <c r="K100" s="1"/>
      <c r="L100" s="1">
        <v>1</v>
      </c>
      <c r="M100" s="1"/>
      <c r="N100" s="1"/>
      <c r="O100" s="21" t="s">
        <v>103</v>
      </c>
      <c r="P100" s="37">
        <v>44409</v>
      </c>
      <c r="Q100" s="34" t="str">
        <f t="shared" ca="1" si="12"/>
        <v>1 Tahun 0 Bulan4 Hari</v>
      </c>
      <c r="R100" s="21" t="s">
        <v>78</v>
      </c>
      <c r="S100" s="21" t="s">
        <v>146</v>
      </c>
      <c r="T100" s="21" t="s">
        <v>63</v>
      </c>
      <c r="U100" s="21" t="s">
        <v>68</v>
      </c>
      <c r="V100" s="21" t="s">
        <v>84</v>
      </c>
      <c r="W100" s="21" t="s">
        <v>76</v>
      </c>
      <c r="X100" s="31" t="s">
        <v>2606</v>
      </c>
      <c r="Y100" s="61">
        <v>36897</v>
      </c>
      <c r="Z100" s="34" t="str">
        <f t="shared" ca="1" si="13"/>
        <v>21 Tahun 6 Bulan</v>
      </c>
      <c r="AA100" s="21"/>
      <c r="AB100" s="21"/>
      <c r="AC100" s="21" t="s">
        <v>1474</v>
      </c>
      <c r="AD100" s="21" t="s">
        <v>3012</v>
      </c>
      <c r="AE100" s="21"/>
      <c r="AF100" s="21" t="s">
        <v>146</v>
      </c>
      <c r="AG100" s="21" t="s">
        <v>146</v>
      </c>
      <c r="AH100" s="21" t="s">
        <v>68</v>
      </c>
      <c r="AI100" s="21">
        <v>19056349798</v>
      </c>
      <c r="AJ100" s="21"/>
      <c r="AK100" s="192"/>
      <c r="AL100" s="21">
        <v>838384074</v>
      </c>
    </row>
    <row r="101" spans="1:38" s="97" customFormat="1" ht="14">
      <c r="A101" s="21">
        <v>66</v>
      </c>
      <c r="B101" s="29" t="s">
        <v>282</v>
      </c>
      <c r="C101" s="1" t="s">
        <v>128</v>
      </c>
      <c r="D101" s="7" t="s">
        <v>288</v>
      </c>
      <c r="E101" s="1" t="s">
        <v>173</v>
      </c>
      <c r="F101" s="1"/>
      <c r="G101" s="1"/>
      <c r="H101" s="76" t="s">
        <v>6157</v>
      </c>
      <c r="I101" s="2" t="s">
        <v>6158</v>
      </c>
      <c r="J101" s="1">
        <v>1</v>
      </c>
      <c r="K101" s="1"/>
      <c r="L101" s="1">
        <v>1</v>
      </c>
      <c r="M101" s="1"/>
      <c r="N101" s="1"/>
      <c r="O101" s="19" t="s">
        <v>103</v>
      </c>
      <c r="P101" s="20">
        <v>44571</v>
      </c>
      <c r="Q101" s="4"/>
      <c r="R101" s="5" t="s">
        <v>54</v>
      </c>
      <c r="S101" s="1"/>
      <c r="T101" s="1" t="s">
        <v>63</v>
      </c>
      <c r="U101" s="1" t="s">
        <v>68</v>
      </c>
      <c r="V101" s="1" t="s">
        <v>2583</v>
      </c>
      <c r="W101" s="1" t="s">
        <v>76</v>
      </c>
      <c r="X101" s="275" t="s">
        <v>6159</v>
      </c>
      <c r="Y101" s="71">
        <v>35356</v>
      </c>
      <c r="Z101" s="309"/>
      <c r="AA101" s="5"/>
      <c r="AB101" s="1"/>
      <c r="AC101" s="1" t="s">
        <v>5400</v>
      </c>
      <c r="AD101" s="1" t="s">
        <v>6160</v>
      </c>
      <c r="AE101" s="1"/>
      <c r="AF101" s="1"/>
      <c r="AG101" s="1"/>
      <c r="AH101" s="1" t="s">
        <v>68</v>
      </c>
      <c r="AI101" s="1"/>
      <c r="AJ101" s="1"/>
      <c r="AK101" s="286"/>
      <c r="AL101" s="1"/>
    </row>
    <row r="102" spans="1:38" s="97" customFormat="1" ht="14">
      <c r="A102" s="21">
        <v>67</v>
      </c>
      <c r="B102" s="129" t="s">
        <v>282</v>
      </c>
      <c r="C102" s="21" t="s">
        <v>128</v>
      </c>
      <c r="D102" s="19" t="s">
        <v>288</v>
      </c>
      <c r="E102" s="21" t="s">
        <v>173</v>
      </c>
      <c r="F102" s="28"/>
      <c r="G102" s="26" t="s">
        <v>4135</v>
      </c>
      <c r="H102" s="26" t="s">
        <v>3952</v>
      </c>
      <c r="I102" s="67" t="s">
        <v>3953</v>
      </c>
      <c r="J102" s="1">
        <v>1</v>
      </c>
      <c r="K102" s="585"/>
      <c r="L102" s="1">
        <v>1</v>
      </c>
      <c r="M102" s="1"/>
      <c r="N102" s="641"/>
      <c r="O102" s="21" t="s">
        <v>103</v>
      </c>
      <c r="P102" s="37">
        <v>44411</v>
      </c>
      <c r="Q102" s="34" t="str">
        <f ca="1">DATEDIF(P102,NOW(),"Y")&amp;" Tahun "&amp;DATEDIF(P102,NOW(),"YM")&amp;" Bulan"&amp;DATEDIF(P102,NOW(),"MD")&amp;" Hari"</f>
        <v>1 Tahun 0 Bulan2 Hari</v>
      </c>
      <c r="R102" s="21" t="s">
        <v>54</v>
      </c>
      <c r="S102" s="23" t="s">
        <v>62</v>
      </c>
      <c r="T102" s="21" t="s">
        <v>63</v>
      </c>
      <c r="U102" s="21" t="s">
        <v>68</v>
      </c>
      <c r="V102" s="21" t="s">
        <v>2583</v>
      </c>
      <c r="W102" s="28" t="s">
        <v>76</v>
      </c>
      <c r="X102" s="54" t="s">
        <v>3954</v>
      </c>
      <c r="Y102" s="63">
        <v>36101</v>
      </c>
      <c r="Z102" s="34" t="str">
        <f ca="1">DATEDIF(Y102,NOW(),"Y")&amp;" Tahun "&amp;DATEDIF(Y102,NOW(),"YM")&amp;" Bulan"</f>
        <v>23 Tahun 9 Bulan</v>
      </c>
      <c r="AA102" s="27"/>
      <c r="AB102" s="21"/>
      <c r="AC102" s="21" t="s">
        <v>1474</v>
      </c>
      <c r="AD102" s="49" t="s">
        <v>3955</v>
      </c>
      <c r="AE102" s="21"/>
      <c r="AF102" s="49"/>
      <c r="AG102" s="49"/>
      <c r="AH102" s="49" t="s">
        <v>68</v>
      </c>
      <c r="AI102" s="50"/>
      <c r="AJ102" s="33" t="s">
        <v>4302</v>
      </c>
      <c r="AK102" s="199"/>
      <c r="AL102" s="21"/>
    </row>
    <row r="103" spans="1:38" s="97" customFormat="1" ht="14">
      <c r="A103" s="21">
        <v>68</v>
      </c>
      <c r="B103" s="129" t="s">
        <v>282</v>
      </c>
      <c r="C103" s="21" t="s">
        <v>128</v>
      </c>
      <c r="D103" s="21" t="s">
        <v>288</v>
      </c>
      <c r="E103" s="21" t="s">
        <v>173</v>
      </c>
      <c r="F103" s="21"/>
      <c r="G103" s="21" t="s">
        <v>3750</v>
      </c>
      <c r="H103" s="27" t="s">
        <v>3570</v>
      </c>
      <c r="I103" s="2" t="s">
        <v>3571</v>
      </c>
      <c r="J103" s="1">
        <v>1</v>
      </c>
      <c r="K103" s="1"/>
      <c r="L103" s="1">
        <v>1</v>
      </c>
      <c r="M103" s="1"/>
      <c r="N103" s="72"/>
      <c r="O103" s="21" t="s">
        <v>103</v>
      </c>
      <c r="P103" s="37">
        <v>44375</v>
      </c>
      <c r="Q103" s="34" t="str">
        <f ca="1">DATEDIF(P103,NOW(),"Y")&amp;" Tahun "&amp;DATEDIF(P103,NOW(),"YM")&amp;" Bulan"&amp;DATEDIF(P103,NOW(),"MD")&amp;" Hari"</f>
        <v>1 Tahun 1 Bulan8 Hari</v>
      </c>
      <c r="R103" s="21" t="s">
        <v>52</v>
      </c>
      <c r="S103" s="21"/>
      <c r="T103" s="21" t="s">
        <v>73</v>
      </c>
      <c r="U103" s="21" t="s">
        <v>68</v>
      </c>
      <c r="V103" s="21" t="s">
        <v>163</v>
      </c>
      <c r="W103" s="21" t="s">
        <v>71</v>
      </c>
      <c r="X103" s="31" t="s">
        <v>3572</v>
      </c>
      <c r="Y103" s="61">
        <v>29690</v>
      </c>
      <c r="Z103" s="34" t="str">
        <f ca="1">DATEDIF(Y103,NOW(),"Y")&amp;" Tahun "&amp;DATEDIF(Y103,NOW(),"YM")&amp;" Bulan"</f>
        <v>41 Tahun 3 Bulan</v>
      </c>
      <c r="AA103" s="21"/>
      <c r="AB103" s="21"/>
      <c r="AC103" s="21" t="s">
        <v>1474</v>
      </c>
      <c r="AD103" s="21" t="s">
        <v>3573</v>
      </c>
      <c r="AE103" s="21"/>
      <c r="AF103" s="21" t="s">
        <v>57</v>
      </c>
      <c r="AG103" s="21" t="s">
        <v>74</v>
      </c>
      <c r="AH103" s="21"/>
      <c r="AI103" s="21"/>
      <c r="AJ103" s="21"/>
      <c r="AK103" s="192"/>
      <c r="AL103" s="21"/>
    </row>
    <row r="104" spans="1:38" s="97" customFormat="1" ht="14">
      <c r="A104" s="21">
        <v>69</v>
      </c>
      <c r="B104" s="129" t="s">
        <v>282</v>
      </c>
      <c r="C104" s="21" t="s">
        <v>128</v>
      </c>
      <c r="D104" s="21" t="s">
        <v>288</v>
      </c>
      <c r="E104" s="21" t="s">
        <v>173</v>
      </c>
      <c r="F104" s="21" t="s">
        <v>4905</v>
      </c>
      <c r="G104" s="21" t="s">
        <v>1420</v>
      </c>
      <c r="H104" s="21" t="s">
        <v>1421</v>
      </c>
      <c r="I104" s="2" t="s">
        <v>1422</v>
      </c>
      <c r="J104" s="1">
        <v>1</v>
      </c>
      <c r="K104" s="1"/>
      <c r="L104" s="1">
        <v>1</v>
      </c>
      <c r="M104" s="1"/>
      <c r="N104" s="72"/>
      <c r="O104" s="21" t="s">
        <v>103</v>
      </c>
      <c r="P104" s="37">
        <v>43770</v>
      </c>
      <c r="Q104" s="34" t="str">
        <f ca="1">DATEDIF(P104,NOW(),"Y")&amp;" Tahun "&amp;DATEDIF(P104,NOW(),"YM")&amp;" Bulan"&amp;DATEDIF(P104,NOW(),"MD")&amp;" Hari"</f>
        <v>2 Tahun 9 Bulan4 Hari</v>
      </c>
      <c r="R104" s="21" t="s">
        <v>78</v>
      </c>
      <c r="S104" s="21"/>
      <c r="T104" s="21" t="s">
        <v>73</v>
      </c>
      <c r="U104" s="21" t="s">
        <v>68</v>
      </c>
      <c r="V104" s="21" t="s">
        <v>201</v>
      </c>
      <c r="W104" s="21" t="s">
        <v>76</v>
      </c>
      <c r="X104" s="31" t="s">
        <v>2614</v>
      </c>
      <c r="Y104" s="61">
        <v>31243</v>
      </c>
      <c r="Z104" s="34" t="str">
        <f ca="1">DATEDIF(Y104,NOW(),"Y")&amp;" Tahun "&amp;DATEDIF(Y104,NOW(),"YM")&amp;" Bulan"</f>
        <v>37 Tahun 0 Bulan</v>
      </c>
      <c r="AA104" s="21"/>
      <c r="AB104" s="21"/>
      <c r="AC104" s="21" t="s">
        <v>1474</v>
      </c>
      <c r="AD104" s="21" t="s">
        <v>3020</v>
      </c>
      <c r="AE104" s="21"/>
      <c r="AF104" s="21" t="s">
        <v>57</v>
      </c>
      <c r="AG104" s="21"/>
      <c r="AH104" s="21"/>
      <c r="AI104" s="21">
        <v>19093378743</v>
      </c>
      <c r="AJ104" s="21"/>
      <c r="AK104" s="192">
        <v>938363355956000</v>
      </c>
      <c r="AL104" s="21">
        <v>871398677</v>
      </c>
    </row>
    <row r="105" spans="1:38" s="97" customFormat="1" ht="14">
      <c r="A105" s="21">
        <v>70</v>
      </c>
      <c r="B105" s="129" t="s">
        <v>282</v>
      </c>
      <c r="C105" s="21" t="s">
        <v>128</v>
      </c>
      <c r="D105" s="21" t="s">
        <v>288</v>
      </c>
      <c r="E105" s="21" t="s">
        <v>173</v>
      </c>
      <c r="F105" s="21"/>
      <c r="G105" s="21"/>
      <c r="H105" s="27" t="s">
        <v>6962</v>
      </c>
      <c r="I105" s="2" t="s">
        <v>6963</v>
      </c>
      <c r="J105" s="1">
        <v>1</v>
      </c>
      <c r="K105" s="1"/>
      <c r="L105" s="1"/>
      <c r="M105" s="1"/>
      <c r="N105" s="21">
        <v>1</v>
      </c>
      <c r="O105" s="181"/>
      <c r="P105" s="181">
        <v>44686</v>
      </c>
      <c r="Q105" s="21"/>
      <c r="R105" s="21" t="s">
        <v>54</v>
      </c>
      <c r="S105" s="21"/>
      <c r="T105" s="21" t="s">
        <v>73</v>
      </c>
      <c r="U105" s="31" t="s">
        <v>74</v>
      </c>
      <c r="V105" s="31" t="s">
        <v>142</v>
      </c>
      <c r="W105" s="21" t="s">
        <v>51</v>
      </c>
      <c r="X105" s="31" t="s">
        <v>6964</v>
      </c>
      <c r="Y105" s="61">
        <v>28183</v>
      </c>
      <c r="Z105" s="34"/>
      <c r="AA105" s="21"/>
      <c r="AB105" s="21"/>
      <c r="AC105" s="19" t="s">
        <v>1474</v>
      </c>
      <c r="AD105" s="21" t="s">
        <v>6965</v>
      </c>
      <c r="AE105" s="21"/>
      <c r="AF105" s="21" t="s">
        <v>2447</v>
      </c>
      <c r="AG105" s="21" t="s">
        <v>74</v>
      </c>
      <c r="AH105" s="21"/>
      <c r="AI105" s="21"/>
      <c r="AJ105" s="21"/>
      <c r="AK105" s="192"/>
      <c r="AL105" s="140"/>
    </row>
    <row r="106" spans="1:38" s="97" customFormat="1" ht="14">
      <c r="A106" s="21">
        <v>71</v>
      </c>
      <c r="B106" s="129" t="s">
        <v>282</v>
      </c>
      <c r="C106" s="21" t="s">
        <v>128</v>
      </c>
      <c r="D106" s="21" t="s">
        <v>288</v>
      </c>
      <c r="E106" s="21" t="s">
        <v>173</v>
      </c>
      <c r="F106" s="21"/>
      <c r="G106" s="21"/>
      <c r="H106" s="27" t="s">
        <v>6966</v>
      </c>
      <c r="I106" s="2" t="s">
        <v>6967</v>
      </c>
      <c r="J106" s="1">
        <v>1</v>
      </c>
      <c r="K106" s="1"/>
      <c r="L106" s="1"/>
      <c r="M106" s="1"/>
      <c r="N106" s="21">
        <v>1</v>
      </c>
      <c r="O106" s="181"/>
      <c r="P106" s="181">
        <v>44686</v>
      </c>
      <c r="Q106" s="21"/>
      <c r="R106" s="21" t="s">
        <v>78</v>
      </c>
      <c r="S106" s="21"/>
      <c r="T106" s="21" t="s">
        <v>63</v>
      </c>
      <c r="U106" s="31" t="s">
        <v>68</v>
      </c>
      <c r="V106" s="31" t="s">
        <v>140</v>
      </c>
      <c r="W106" s="21" t="s">
        <v>56</v>
      </c>
      <c r="X106" s="31" t="s">
        <v>6968</v>
      </c>
      <c r="Y106" s="61">
        <v>35176</v>
      </c>
      <c r="Z106" s="34"/>
      <c r="AA106" s="21"/>
      <c r="AB106" s="21"/>
      <c r="AC106" s="19" t="s">
        <v>1474</v>
      </c>
      <c r="AD106" s="21" t="s">
        <v>6969</v>
      </c>
      <c r="AE106" s="21"/>
      <c r="AF106" s="21" t="s">
        <v>57</v>
      </c>
      <c r="AG106" s="21" t="s">
        <v>74</v>
      </c>
      <c r="AH106" s="21"/>
      <c r="AI106" s="27"/>
      <c r="AJ106" s="21"/>
      <c r="AK106" s="192"/>
      <c r="AL106" s="140"/>
    </row>
    <row r="107" spans="1:38" s="97" customFormat="1" ht="14">
      <c r="A107" s="21">
        <v>72</v>
      </c>
      <c r="B107" s="129" t="s">
        <v>282</v>
      </c>
      <c r="C107" s="21" t="s">
        <v>128</v>
      </c>
      <c r="D107" s="21" t="s">
        <v>288</v>
      </c>
      <c r="E107" s="21" t="s">
        <v>173</v>
      </c>
      <c r="F107" s="21"/>
      <c r="G107" s="21"/>
      <c r="H107" s="27" t="s">
        <v>6970</v>
      </c>
      <c r="I107" s="2" t="s">
        <v>6971</v>
      </c>
      <c r="J107" s="1">
        <v>1</v>
      </c>
      <c r="K107" s="1"/>
      <c r="L107" s="1"/>
      <c r="M107" s="1"/>
      <c r="N107" s="21">
        <v>1</v>
      </c>
      <c r="O107" s="181"/>
      <c r="P107" s="181">
        <v>44686</v>
      </c>
      <c r="Q107" s="21"/>
      <c r="R107" s="21" t="s">
        <v>81</v>
      </c>
      <c r="S107" s="21"/>
      <c r="T107" s="21" t="s">
        <v>63</v>
      </c>
      <c r="U107" s="31" t="s">
        <v>66</v>
      </c>
      <c r="V107" s="31" t="s">
        <v>93</v>
      </c>
      <c r="W107" s="21" t="s">
        <v>88</v>
      </c>
      <c r="X107" s="31" t="s">
        <v>2681</v>
      </c>
      <c r="Y107" s="61">
        <v>35435</v>
      </c>
      <c r="Z107" s="34"/>
      <c r="AA107" s="21"/>
      <c r="AB107" s="21"/>
      <c r="AC107" s="19" t="s">
        <v>1474</v>
      </c>
      <c r="AD107" s="21" t="s">
        <v>6972</v>
      </c>
      <c r="AE107" s="21"/>
      <c r="AF107" s="21"/>
      <c r="AG107" s="21"/>
      <c r="AH107" s="21" t="s">
        <v>6973</v>
      </c>
      <c r="AI107" s="27"/>
      <c r="AJ107" s="21"/>
      <c r="AK107" s="25"/>
      <c r="AL107" s="140"/>
    </row>
    <row r="108" spans="1:38" s="97" customFormat="1" ht="14">
      <c r="A108" s="21">
        <v>73</v>
      </c>
      <c r="B108" s="129" t="s">
        <v>282</v>
      </c>
      <c r="C108" s="21" t="s">
        <v>128</v>
      </c>
      <c r="D108" s="21" t="s">
        <v>288</v>
      </c>
      <c r="E108" s="21" t="s">
        <v>173</v>
      </c>
      <c r="F108" s="21"/>
      <c r="G108" s="21"/>
      <c r="H108" s="27" t="s">
        <v>6974</v>
      </c>
      <c r="I108" s="2" t="s">
        <v>6975</v>
      </c>
      <c r="J108" s="1">
        <v>1</v>
      </c>
      <c r="K108" s="1"/>
      <c r="L108" s="1"/>
      <c r="M108" s="1"/>
      <c r="N108" s="21">
        <v>1</v>
      </c>
      <c r="O108" s="181"/>
      <c r="P108" s="181">
        <v>44686</v>
      </c>
      <c r="Q108" s="21"/>
      <c r="R108" s="21" t="s">
        <v>81</v>
      </c>
      <c r="S108" s="21"/>
      <c r="T108" s="21" t="s">
        <v>63</v>
      </c>
      <c r="U108" s="31" t="s">
        <v>68</v>
      </c>
      <c r="V108" s="31" t="s">
        <v>84</v>
      </c>
      <c r="W108" s="21" t="s">
        <v>76</v>
      </c>
      <c r="X108" s="31" t="s">
        <v>3947</v>
      </c>
      <c r="Y108" s="61">
        <v>35627</v>
      </c>
      <c r="Z108" s="34"/>
      <c r="AA108" s="21"/>
      <c r="AB108" s="21"/>
      <c r="AC108" s="19" t="s">
        <v>1474</v>
      </c>
      <c r="AD108" s="21" t="s">
        <v>6976</v>
      </c>
      <c r="AE108" s="21"/>
      <c r="AF108" s="21"/>
      <c r="AG108" s="21"/>
      <c r="AH108" s="21" t="s">
        <v>68</v>
      </c>
      <c r="AI108" s="27"/>
      <c r="AJ108" s="21"/>
      <c r="AK108" s="25"/>
      <c r="AL108" s="140"/>
    </row>
    <row r="109" spans="1:38" s="97" customFormat="1" ht="14">
      <c r="A109" s="21">
        <v>74</v>
      </c>
      <c r="B109" s="129" t="s">
        <v>282</v>
      </c>
      <c r="C109" s="21" t="s">
        <v>128</v>
      </c>
      <c r="D109" s="21" t="s">
        <v>288</v>
      </c>
      <c r="E109" s="21" t="s">
        <v>173</v>
      </c>
      <c r="F109" s="21"/>
      <c r="G109" s="21"/>
      <c r="H109" s="27" t="s">
        <v>6977</v>
      </c>
      <c r="I109" s="2" t="s">
        <v>6978</v>
      </c>
      <c r="J109" s="1">
        <v>1</v>
      </c>
      <c r="K109" s="1"/>
      <c r="L109" s="1"/>
      <c r="M109" s="1"/>
      <c r="N109" s="21">
        <v>1</v>
      </c>
      <c r="O109" s="181"/>
      <c r="P109" s="181">
        <v>44686</v>
      </c>
      <c r="Q109" s="21"/>
      <c r="R109" s="21" t="s">
        <v>54</v>
      </c>
      <c r="S109" s="21" t="s">
        <v>55</v>
      </c>
      <c r="T109" s="21" t="s">
        <v>63</v>
      </c>
      <c r="U109" s="31" t="s">
        <v>68</v>
      </c>
      <c r="V109" s="31" t="s">
        <v>84</v>
      </c>
      <c r="W109" s="21" t="s">
        <v>76</v>
      </c>
      <c r="X109" s="31" t="s">
        <v>2600</v>
      </c>
      <c r="Y109" s="61">
        <v>37263</v>
      </c>
      <c r="Z109" s="34"/>
      <c r="AA109" s="21"/>
      <c r="AB109" s="21"/>
      <c r="AC109" s="19" t="s">
        <v>1474</v>
      </c>
      <c r="AD109" s="21" t="s">
        <v>6979</v>
      </c>
      <c r="AE109" s="21"/>
      <c r="AF109" s="21"/>
      <c r="AG109" s="21"/>
      <c r="AH109" s="21" t="s">
        <v>68</v>
      </c>
      <c r="AI109" s="27"/>
      <c r="AJ109" s="21"/>
      <c r="AK109" s="25"/>
      <c r="AL109" s="140"/>
    </row>
    <row r="110" spans="1:38" s="97" customFormat="1" ht="14">
      <c r="A110" s="21">
        <v>75</v>
      </c>
      <c r="B110" s="129" t="s">
        <v>282</v>
      </c>
      <c r="C110" s="21" t="s">
        <v>128</v>
      </c>
      <c r="D110" s="21" t="s">
        <v>288</v>
      </c>
      <c r="E110" s="21" t="s">
        <v>173</v>
      </c>
      <c r="F110" s="21"/>
      <c r="G110" s="21"/>
      <c r="H110" s="27" t="s">
        <v>6980</v>
      </c>
      <c r="I110" s="2" t="s">
        <v>6981</v>
      </c>
      <c r="J110" s="1">
        <v>1</v>
      </c>
      <c r="K110" s="1"/>
      <c r="L110" s="1"/>
      <c r="M110" s="1"/>
      <c r="N110" s="21">
        <v>1</v>
      </c>
      <c r="O110" s="181"/>
      <c r="P110" s="181">
        <v>44686</v>
      </c>
      <c r="Q110" s="21"/>
      <c r="R110" s="21" t="s">
        <v>78</v>
      </c>
      <c r="S110" s="21"/>
      <c r="T110" s="21" t="s">
        <v>49</v>
      </c>
      <c r="U110" s="31" t="s">
        <v>66</v>
      </c>
      <c r="V110" s="31" t="s">
        <v>67</v>
      </c>
      <c r="W110" s="21" t="s">
        <v>56</v>
      </c>
      <c r="X110" s="31" t="s">
        <v>3522</v>
      </c>
      <c r="Y110" s="61">
        <v>32569</v>
      </c>
      <c r="Z110" s="34"/>
      <c r="AA110" s="21"/>
      <c r="AB110" s="21"/>
      <c r="AC110" s="19" t="s">
        <v>1474</v>
      </c>
      <c r="AD110" s="21" t="s">
        <v>6982</v>
      </c>
      <c r="AE110" s="21"/>
      <c r="AF110" s="21"/>
      <c r="AG110" s="21"/>
      <c r="AH110" s="21" t="s">
        <v>6973</v>
      </c>
      <c r="AI110" s="27"/>
      <c r="AJ110" s="21"/>
      <c r="AK110" s="25"/>
      <c r="AL110" s="140"/>
    </row>
    <row r="111" spans="1:38" s="97" customFormat="1" ht="14">
      <c r="A111" s="21">
        <v>76</v>
      </c>
      <c r="B111" s="129" t="s">
        <v>282</v>
      </c>
      <c r="C111" s="21" t="s">
        <v>128</v>
      </c>
      <c r="D111" s="21" t="s">
        <v>288</v>
      </c>
      <c r="E111" s="21" t="s">
        <v>173</v>
      </c>
      <c r="F111" s="21"/>
      <c r="G111" s="21"/>
      <c r="H111" s="27" t="s">
        <v>6983</v>
      </c>
      <c r="I111" s="2" t="s">
        <v>6984</v>
      </c>
      <c r="J111" s="1">
        <v>1</v>
      </c>
      <c r="K111" s="1"/>
      <c r="L111" s="1"/>
      <c r="M111" s="1"/>
      <c r="N111" s="21">
        <v>1</v>
      </c>
      <c r="O111" s="181"/>
      <c r="P111" s="181">
        <v>44686</v>
      </c>
      <c r="Q111" s="21"/>
      <c r="R111" s="21" t="s">
        <v>54</v>
      </c>
      <c r="S111" s="21"/>
      <c r="T111" s="21" t="s">
        <v>63</v>
      </c>
      <c r="U111" s="31" t="s">
        <v>68</v>
      </c>
      <c r="V111" s="31" t="s">
        <v>2583</v>
      </c>
      <c r="W111" s="21" t="s">
        <v>76</v>
      </c>
      <c r="X111" s="31" t="s">
        <v>6985</v>
      </c>
      <c r="Y111" s="61">
        <v>35235</v>
      </c>
      <c r="Z111" s="34"/>
      <c r="AA111" s="21"/>
      <c r="AB111" s="21"/>
      <c r="AC111" s="19" t="s">
        <v>1474</v>
      </c>
      <c r="AD111" s="21" t="s">
        <v>6986</v>
      </c>
      <c r="AE111" s="21"/>
      <c r="AF111" s="21" t="s">
        <v>57</v>
      </c>
      <c r="AG111" s="21" t="s">
        <v>74</v>
      </c>
      <c r="AH111" s="21"/>
      <c r="AI111" s="27"/>
      <c r="AJ111" s="21"/>
      <c r="AK111" s="25"/>
      <c r="AL111" s="140"/>
    </row>
    <row r="112" spans="1:38" s="97" customFormat="1" ht="14">
      <c r="A112" s="21">
        <v>77</v>
      </c>
      <c r="B112" s="129" t="s">
        <v>282</v>
      </c>
      <c r="C112" s="21" t="s">
        <v>128</v>
      </c>
      <c r="D112" s="21" t="s">
        <v>288</v>
      </c>
      <c r="E112" s="21" t="s">
        <v>173</v>
      </c>
      <c r="F112" s="21"/>
      <c r="G112" s="21"/>
      <c r="H112" s="27" t="s">
        <v>6987</v>
      </c>
      <c r="I112" s="2" t="s">
        <v>6988</v>
      </c>
      <c r="J112" s="1">
        <v>1</v>
      </c>
      <c r="K112" s="1"/>
      <c r="L112" s="1"/>
      <c r="M112" s="1"/>
      <c r="N112" s="21">
        <v>1</v>
      </c>
      <c r="O112" s="181"/>
      <c r="P112" s="181">
        <v>44686</v>
      </c>
      <c r="Q112" s="21"/>
      <c r="R112" s="21" t="s">
        <v>81</v>
      </c>
      <c r="S112" s="21"/>
      <c r="T112" s="21" t="s">
        <v>73</v>
      </c>
      <c r="U112" s="31" t="s">
        <v>68</v>
      </c>
      <c r="V112" s="31" t="s">
        <v>140</v>
      </c>
      <c r="W112" s="21" t="s">
        <v>71</v>
      </c>
      <c r="X112" s="31" t="s">
        <v>6989</v>
      </c>
      <c r="Y112" s="61">
        <v>29473</v>
      </c>
      <c r="Z112" s="34"/>
      <c r="AA112" s="21"/>
      <c r="AB112" s="21"/>
      <c r="AC112" s="19" t="s">
        <v>1474</v>
      </c>
      <c r="AD112" s="21" t="s">
        <v>6990</v>
      </c>
      <c r="AE112" s="21"/>
      <c r="AF112" s="21"/>
      <c r="AG112" s="21"/>
      <c r="AH112" s="21" t="s">
        <v>68</v>
      </c>
      <c r="AI112" s="27"/>
      <c r="AJ112" s="21"/>
      <c r="AK112" s="25"/>
      <c r="AL112" s="140"/>
    </row>
    <row r="113" spans="1:40" s="94" customFormat="1" ht="20.149999999999999" customHeight="1" thickBot="1">
      <c r="A113" s="36"/>
      <c r="B113" s="29"/>
      <c r="C113" s="1"/>
      <c r="D113" s="7"/>
      <c r="E113" s="21"/>
      <c r="F113" s="21"/>
      <c r="G113" s="21"/>
      <c r="H113" s="21"/>
      <c r="I113" s="381"/>
      <c r="J113" s="21"/>
      <c r="K113" s="21"/>
      <c r="L113" s="21"/>
      <c r="M113" s="21"/>
      <c r="N113" s="21"/>
      <c r="O113" s="21"/>
      <c r="P113" s="37"/>
      <c r="Q113" s="34"/>
      <c r="R113" s="21"/>
      <c r="S113" s="21"/>
      <c r="T113" s="21"/>
      <c r="U113" s="31"/>
      <c r="V113" s="31"/>
      <c r="W113" s="21"/>
      <c r="X113" s="31"/>
      <c r="Y113" s="61"/>
      <c r="Z113" s="34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5"/>
      <c r="AL113" s="140"/>
      <c r="AM113" s="473"/>
      <c r="AN113" s="474"/>
    </row>
    <row r="114" spans="1:40" ht="14.5" thickTop="1">
      <c r="A114" s="225"/>
      <c r="B114" s="14"/>
      <c r="C114" s="9"/>
      <c r="D114" s="9"/>
      <c r="E114" s="9"/>
      <c r="F114" s="9"/>
      <c r="G114" s="9"/>
      <c r="H114" s="9"/>
      <c r="I114" s="10"/>
      <c r="J114" s="226">
        <f>SUM(J36:J113)</f>
        <v>76</v>
      </c>
      <c r="K114" s="226">
        <f t="shared" ref="K114:N114" si="14">SUM(K36:K113)</f>
        <v>1</v>
      </c>
      <c r="L114" s="226">
        <f t="shared" si="14"/>
        <v>69</v>
      </c>
      <c r="M114" s="226">
        <f t="shared" si="14"/>
        <v>0</v>
      </c>
      <c r="N114" s="226">
        <f t="shared" si="14"/>
        <v>8</v>
      </c>
      <c r="O114" s="11"/>
      <c r="P114" s="13"/>
      <c r="Q114" s="12"/>
      <c r="R114" s="13"/>
      <c r="S114" s="9"/>
      <c r="T114" s="9"/>
      <c r="U114" s="9"/>
      <c r="V114" s="9"/>
      <c r="W114" s="9"/>
      <c r="X114" s="10"/>
      <c r="Y114" s="227"/>
      <c r="Z114" s="14"/>
      <c r="AA114" s="14"/>
      <c r="AB114" s="14"/>
      <c r="AC114" s="9"/>
      <c r="AD114" s="9"/>
      <c r="AE114" s="9"/>
      <c r="AF114" s="9"/>
      <c r="AG114" s="9"/>
      <c r="AH114" s="9"/>
      <c r="AI114" s="14"/>
      <c r="AJ114" s="14"/>
      <c r="AK114" s="15"/>
      <c r="AL114" s="228"/>
    </row>
    <row r="115" spans="1:40" ht="14">
      <c r="A115" s="229"/>
      <c r="B115" s="230"/>
      <c r="C115" s="231"/>
      <c r="D115" s="231"/>
      <c r="E115" s="231"/>
      <c r="F115" s="231"/>
      <c r="G115" s="231"/>
      <c r="H115" s="231"/>
      <c r="I115" s="232"/>
      <c r="J115" s="813">
        <f>J114+K114</f>
        <v>77</v>
      </c>
      <c r="K115" s="813"/>
      <c r="L115" s="814">
        <f>L114+M114+N114</f>
        <v>77</v>
      </c>
      <c r="M115" s="815"/>
      <c r="N115" s="816"/>
      <c r="O115" s="233"/>
      <c r="P115" s="234"/>
      <c r="Q115" s="233"/>
      <c r="R115" s="231"/>
      <c r="S115" s="231"/>
      <c r="T115" s="232"/>
      <c r="U115" s="231"/>
      <c r="V115" s="231"/>
      <c r="W115" s="232"/>
      <c r="X115" s="235"/>
      <c r="Y115" s="230"/>
      <c r="Z115" s="230"/>
      <c r="AA115" s="230"/>
      <c r="AB115" s="231"/>
      <c r="AC115" s="231"/>
      <c r="AD115" s="231"/>
      <c r="AE115" s="231"/>
      <c r="AF115" s="231"/>
      <c r="AG115" s="231"/>
      <c r="AH115" s="230"/>
      <c r="AI115" s="230"/>
      <c r="AJ115" s="236"/>
      <c r="AK115" s="237"/>
      <c r="AL115" s="237"/>
    </row>
    <row r="120" spans="1:40" ht="13.5" thickBot="1"/>
    <row r="121" spans="1:40" s="88" customFormat="1" ht="14.5" thickTop="1">
      <c r="A121" s="835" t="s">
        <v>3421</v>
      </c>
      <c r="B121" s="837" t="s">
        <v>0</v>
      </c>
      <c r="C121" s="819" t="s">
        <v>1</v>
      </c>
      <c r="D121" s="820"/>
      <c r="E121" s="817" t="s">
        <v>2</v>
      </c>
      <c r="F121" s="817" t="s">
        <v>3</v>
      </c>
      <c r="G121" s="817" t="s">
        <v>4</v>
      </c>
      <c r="H121" s="828" t="s">
        <v>5</v>
      </c>
      <c r="I121" s="817" t="s">
        <v>6</v>
      </c>
      <c r="J121" s="826" t="s">
        <v>7</v>
      </c>
      <c r="K121" s="827"/>
      <c r="L121" s="830" t="s">
        <v>8</v>
      </c>
      <c r="M121" s="831"/>
      <c r="N121" s="832"/>
      <c r="O121" s="824" t="s">
        <v>9</v>
      </c>
      <c r="P121" s="833" t="s">
        <v>10</v>
      </c>
      <c r="Q121" s="834"/>
      <c r="R121" s="824" t="s">
        <v>137</v>
      </c>
      <c r="S121" s="817" t="s">
        <v>11</v>
      </c>
      <c r="T121" s="817" t="s">
        <v>12</v>
      </c>
      <c r="U121" s="826" t="s">
        <v>13</v>
      </c>
      <c r="V121" s="827"/>
      <c r="W121" s="824" t="s">
        <v>14</v>
      </c>
      <c r="X121" s="819" t="s">
        <v>15</v>
      </c>
      <c r="Y121" s="820"/>
      <c r="Z121" s="817" t="s">
        <v>16</v>
      </c>
      <c r="AA121" s="819" t="s">
        <v>17</v>
      </c>
      <c r="AB121" s="820"/>
      <c r="AC121" s="819" t="s">
        <v>18</v>
      </c>
      <c r="AD121" s="820"/>
      <c r="AE121" s="819" t="s">
        <v>19</v>
      </c>
      <c r="AF121" s="821"/>
      <c r="AG121" s="821"/>
      <c r="AH121" s="820"/>
      <c r="AI121" s="822" t="s">
        <v>20</v>
      </c>
      <c r="AJ121" s="822" t="s">
        <v>21</v>
      </c>
      <c r="AK121" s="806" t="s">
        <v>22</v>
      </c>
      <c r="AL121" s="808" t="s">
        <v>23</v>
      </c>
    </row>
    <row r="122" spans="1:40" s="88" customFormat="1" ht="14.5" thickBot="1">
      <c r="A122" s="836"/>
      <c r="B122" s="838"/>
      <c r="C122" s="122" t="s">
        <v>24</v>
      </c>
      <c r="D122" s="122" t="s">
        <v>25</v>
      </c>
      <c r="E122" s="818"/>
      <c r="F122" s="818"/>
      <c r="G122" s="818"/>
      <c r="H122" s="829"/>
      <c r="I122" s="818"/>
      <c r="J122" s="123" t="s">
        <v>26</v>
      </c>
      <c r="K122" s="124" t="s">
        <v>27</v>
      </c>
      <c r="L122" s="122" t="s">
        <v>28</v>
      </c>
      <c r="M122" s="122" t="s">
        <v>29</v>
      </c>
      <c r="N122" s="122" t="s">
        <v>30</v>
      </c>
      <c r="O122" s="825"/>
      <c r="P122" s="125" t="s">
        <v>31</v>
      </c>
      <c r="Q122" s="125" t="s">
        <v>32</v>
      </c>
      <c r="R122" s="825"/>
      <c r="S122" s="818"/>
      <c r="T122" s="818"/>
      <c r="U122" s="126" t="s">
        <v>33</v>
      </c>
      <c r="V122" s="126" t="s">
        <v>34</v>
      </c>
      <c r="W122" s="825"/>
      <c r="X122" s="122" t="s">
        <v>35</v>
      </c>
      <c r="Y122" s="125" t="s">
        <v>36</v>
      </c>
      <c r="Z122" s="818"/>
      <c r="AA122" s="127" t="s">
        <v>37</v>
      </c>
      <c r="AB122" s="122" t="s">
        <v>38</v>
      </c>
      <c r="AC122" s="122" t="s">
        <v>39</v>
      </c>
      <c r="AD122" s="122" t="s">
        <v>40</v>
      </c>
      <c r="AE122" s="122" t="s">
        <v>41</v>
      </c>
      <c r="AF122" s="122" t="s">
        <v>42</v>
      </c>
      <c r="AG122" s="122" t="s">
        <v>43</v>
      </c>
      <c r="AH122" s="122" t="s">
        <v>44</v>
      </c>
      <c r="AI122" s="823"/>
      <c r="AJ122" s="823"/>
      <c r="AK122" s="807"/>
      <c r="AL122" s="809"/>
    </row>
    <row r="123" spans="1:40" s="94" customFormat="1" ht="14.5" thickTop="1">
      <c r="A123" s="36">
        <v>1</v>
      </c>
      <c r="B123" s="129" t="s">
        <v>282</v>
      </c>
      <c r="C123" s="21" t="s">
        <v>128</v>
      </c>
      <c r="D123" s="19" t="s">
        <v>288</v>
      </c>
      <c r="E123" s="21" t="s">
        <v>5271</v>
      </c>
      <c r="F123" s="21"/>
      <c r="G123" s="21"/>
      <c r="H123" s="19" t="s">
        <v>5314</v>
      </c>
      <c r="I123" s="2" t="s">
        <v>5349</v>
      </c>
      <c r="J123" s="1"/>
      <c r="K123" s="1">
        <v>1</v>
      </c>
      <c r="L123" s="1">
        <v>1</v>
      </c>
      <c r="M123" s="21"/>
      <c r="N123" s="21"/>
      <c r="O123" s="19" t="s">
        <v>103</v>
      </c>
      <c r="P123" s="37">
        <v>44564</v>
      </c>
      <c r="Q123" s="34"/>
      <c r="R123" s="21" t="s">
        <v>58</v>
      </c>
      <c r="S123" s="21" t="s">
        <v>192</v>
      </c>
      <c r="T123" s="21" t="s">
        <v>49</v>
      </c>
      <c r="U123" s="21" t="s">
        <v>126</v>
      </c>
      <c r="V123" s="21" t="s">
        <v>144</v>
      </c>
      <c r="W123" s="21" t="s">
        <v>88</v>
      </c>
      <c r="X123" s="145" t="s">
        <v>144</v>
      </c>
      <c r="Y123" s="61">
        <v>30457</v>
      </c>
      <c r="Z123" s="248"/>
      <c r="AA123" s="27"/>
      <c r="AB123" s="21"/>
      <c r="AC123" s="21" t="s">
        <v>5400</v>
      </c>
      <c r="AD123" s="21" t="s">
        <v>5401</v>
      </c>
      <c r="AE123" s="21"/>
      <c r="AF123" s="21"/>
      <c r="AG123" s="21"/>
      <c r="AH123" s="21" t="s">
        <v>126</v>
      </c>
      <c r="AI123" s="21"/>
      <c r="AJ123" s="21"/>
      <c r="AK123" s="192"/>
      <c r="AL123" s="21"/>
    </row>
    <row r="124" spans="1:40" s="94" customFormat="1" ht="14">
      <c r="A124" s="36">
        <v>2</v>
      </c>
      <c r="B124" s="129" t="s">
        <v>282</v>
      </c>
      <c r="C124" s="21" t="s">
        <v>128</v>
      </c>
      <c r="D124" s="19" t="s">
        <v>288</v>
      </c>
      <c r="E124" s="21" t="s">
        <v>5271</v>
      </c>
      <c r="F124" s="21"/>
      <c r="G124" s="21"/>
      <c r="H124" s="55" t="s">
        <v>5402</v>
      </c>
      <c r="I124" s="2" t="s">
        <v>5350</v>
      </c>
      <c r="J124" s="1"/>
      <c r="K124" s="1">
        <v>1</v>
      </c>
      <c r="L124" s="1">
        <v>1</v>
      </c>
      <c r="M124" s="21"/>
      <c r="N124" s="21"/>
      <c r="O124" s="19" t="s">
        <v>103</v>
      </c>
      <c r="P124" s="37">
        <v>44564</v>
      </c>
      <c r="Q124" s="34"/>
      <c r="R124" s="21" t="s">
        <v>81</v>
      </c>
      <c r="S124" s="21"/>
      <c r="T124" s="21" t="s">
        <v>49</v>
      </c>
      <c r="U124" s="21" t="s">
        <v>66</v>
      </c>
      <c r="V124" s="21" t="s">
        <v>67</v>
      </c>
      <c r="W124" s="21" t="s">
        <v>88</v>
      </c>
      <c r="X124" s="145" t="s">
        <v>5384</v>
      </c>
      <c r="Y124" s="61">
        <v>26460</v>
      </c>
      <c r="Z124" s="248"/>
      <c r="AA124" s="27"/>
      <c r="AB124" s="21"/>
      <c r="AC124" s="21" t="s">
        <v>5400</v>
      </c>
      <c r="AD124" s="21" t="s">
        <v>3825</v>
      </c>
      <c r="AE124" s="21"/>
      <c r="AF124" s="21"/>
      <c r="AG124" s="21"/>
      <c r="AH124" s="21" t="s">
        <v>66</v>
      </c>
      <c r="AI124" s="21"/>
      <c r="AJ124" s="21"/>
      <c r="AK124" s="192"/>
      <c r="AL124" s="21"/>
    </row>
    <row r="125" spans="1:40" s="94" customFormat="1" ht="14">
      <c r="A125" s="36">
        <v>3</v>
      </c>
      <c r="B125" s="129" t="s">
        <v>282</v>
      </c>
      <c r="C125" s="21" t="s">
        <v>128</v>
      </c>
      <c r="D125" s="19" t="s">
        <v>288</v>
      </c>
      <c r="E125" s="21" t="s">
        <v>5271</v>
      </c>
      <c r="F125" s="21"/>
      <c r="G125" s="21"/>
      <c r="H125" s="55" t="s">
        <v>5315</v>
      </c>
      <c r="I125" s="2" t="s">
        <v>5351</v>
      </c>
      <c r="J125" s="1"/>
      <c r="K125" s="1">
        <v>1</v>
      </c>
      <c r="L125" s="1">
        <v>1</v>
      </c>
      <c r="M125" s="21"/>
      <c r="N125" s="21"/>
      <c r="O125" s="19" t="s">
        <v>103</v>
      </c>
      <c r="P125" s="37">
        <v>44564</v>
      </c>
      <c r="Q125" s="34"/>
      <c r="R125" s="21" t="s">
        <v>81</v>
      </c>
      <c r="S125" s="21"/>
      <c r="T125" s="21" t="s">
        <v>63</v>
      </c>
      <c r="U125" s="21" t="s">
        <v>68</v>
      </c>
      <c r="V125" s="21" t="s">
        <v>84</v>
      </c>
      <c r="W125" s="21" t="s">
        <v>88</v>
      </c>
      <c r="X125" s="145" t="s">
        <v>2737</v>
      </c>
      <c r="Y125" s="61">
        <v>31702</v>
      </c>
      <c r="Z125" s="248"/>
      <c r="AA125" s="27"/>
      <c r="AB125" s="21"/>
      <c r="AC125" s="21" t="s">
        <v>5400</v>
      </c>
      <c r="AD125" s="21" t="s">
        <v>5403</v>
      </c>
      <c r="AE125" s="21"/>
      <c r="AF125" s="21"/>
      <c r="AG125" s="21"/>
      <c r="AH125" s="21" t="s">
        <v>68</v>
      </c>
      <c r="AI125" s="21"/>
      <c r="AJ125" s="21"/>
      <c r="AK125" s="192"/>
      <c r="AL125" s="21"/>
    </row>
    <row r="126" spans="1:40" s="94" customFormat="1" ht="14">
      <c r="A126" s="36">
        <v>4</v>
      </c>
      <c r="B126" s="129" t="s">
        <v>282</v>
      </c>
      <c r="C126" s="21" t="s">
        <v>128</v>
      </c>
      <c r="D126" s="19" t="s">
        <v>288</v>
      </c>
      <c r="E126" s="21" t="s">
        <v>5271</v>
      </c>
      <c r="F126" s="21"/>
      <c r="G126" s="21"/>
      <c r="H126" s="19" t="s">
        <v>5316</v>
      </c>
      <c r="I126" s="2" t="s">
        <v>5352</v>
      </c>
      <c r="J126" s="1"/>
      <c r="K126" s="1">
        <v>1</v>
      </c>
      <c r="L126" s="1">
        <v>1</v>
      </c>
      <c r="M126" s="21"/>
      <c r="N126" s="21"/>
      <c r="O126" s="19" t="s">
        <v>103</v>
      </c>
      <c r="P126" s="37">
        <v>44564</v>
      </c>
      <c r="Q126" s="34"/>
      <c r="R126" s="21" t="s">
        <v>81</v>
      </c>
      <c r="S126" s="21"/>
      <c r="T126" s="21" t="s">
        <v>49</v>
      </c>
      <c r="U126" s="21" t="s">
        <v>126</v>
      </c>
      <c r="V126" s="21" t="s">
        <v>144</v>
      </c>
      <c r="W126" s="21" t="s">
        <v>76</v>
      </c>
      <c r="X126" s="145" t="s">
        <v>144</v>
      </c>
      <c r="Y126" s="61">
        <v>26426</v>
      </c>
      <c r="Z126" s="248"/>
      <c r="AA126" s="27"/>
      <c r="AB126" s="21"/>
      <c r="AC126" s="21" t="s">
        <v>5400</v>
      </c>
      <c r="AD126" s="21" t="s">
        <v>5295</v>
      </c>
      <c r="AE126" s="21"/>
      <c r="AF126" s="21"/>
      <c r="AG126" s="21" t="s">
        <v>74</v>
      </c>
      <c r="AH126" s="21"/>
      <c r="AI126" s="21"/>
      <c r="AJ126" s="21"/>
      <c r="AK126" s="192"/>
      <c r="AL126" s="21"/>
    </row>
    <row r="127" spans="1:40" s="94" customFormat="1" ht="14">
      <c r="A127" s="36">
        <v>5</v>
      </c>
      <c r="B127" s="129" t="s">
        <v>282</v>
      </c>
      <c r="C127" s="21" t="s">
        <v>128</v>
      </c>
      <c r="D127" s="19" t="s">
        <v>288</v>
      </c>
      <c r="E127" s="21" t="s">
        <v>5271</v>
      </c>
      <c r="F127" s="21"/>
      <c r="G127" s="21"/>
      <c r="H127" s="19" t="s">
        <v>5317</v>
      </c>
      <c r="I127" s="2" t="s">
        <v>5353</v>
      </c>
      <c r="J127" s="1"/>
      <c r="K127" s="1">
        <v>1</v>
      </c>
      <c r="L127" s="1">
        <v>1</v>
      </c>
      <c r="M127" s="21"/>
      <c r="N127" s="21"/>
      <c r="O127" s="19" t="s">
        <v>103</v>
      </c>
      <c r="P127" s="37">
        <v>44564</v>
      </c>
      <c r="Q127" s="34"/>
      <c r="R127" s="21" t="s">
        <v>81</v>
      </c>
      <c r="S127" s="21"/>
      <c r="T127" s="21" t="s">
        <v>63</v>
      </c>
      <c r="U127" s="21" t="s">
        <v>68</v>
      </c>
      <c r="V127" s="21" t="s">
        <v>2583</v>
      </c>
      <c r="W127" s="21" t="s">
        <v>88</v>
      </c>
      <c r="X127" s="145" t="s">
        <v>2615</v>
      </c>
      <c r="Y127" s="61">
        <v>25398</v>
      </c>
      <c r="Z127" s="248"/>
      <c r="AA127" s="27"/>
      <c r="AB127" s="21"/>
      <c r="AC127" s="21" t="s">
        <v>5400</v>
      </c>
      <c r="AD127" s="21" t="s">
        <v>5404</v>
      </c>
      <c r="AE127" s="21"/>
      <c r="AF127" s="21"/>
      <c r="AG127" s="21"/>
      <c r="AH127" s="21" t="s">
        <v>66</v>
      </c>
      <c r="AI127" s="21"/>
      <c r="AJ127" s="21"/>
      <c r="AK127" s="192"/>
      <c r="AL127" s="21"/>
    </row>
    <row r="128" spans="1:40" s="94" customFormat="1" ht="14">
      <c r="A128" s="36">
        <v>6</v>
      </c>
      <c r="B128" s="129" t="s">
        <v>282</v>
      </c>
      <c r="C128" s="21" t="s">
        <v>128</v>
      </c>
      <c r="D128" s="19" t="s">
        <v>288</v>
      </c>
      <c r="E128" s="21" t="s">
        <v>5271</v>
      </c>
      <c r="F128" s="21"/>
      <c r="G128" s="21"/>
      <c r="H128" s="55" t="s">
        <v>5405</v>
      </c>
      <c r="I128" s="2" t="s">
        <v>5354</v>
      </c>
      <c r="J128" s="1"/>
      <c r="K128" s="1">
        <v>1</v>
      </c>
      <c r="L128" s="1">
        <v>1</v>
      </c>
      <c r="M128" s="21"/>
      <c r="N128" s="21"/>
      <c r="O128" s="19" t="s">
        <v>103</v>
      </c>
      <c r="P128" s="37">
        <v>44564</v>
      </c>
      <c r="Q128" s="34"/>
      <c r="R128" s="21" t="s">
        <v>81</v>
      </c>
      <c r="S128" s="21"/>
      <c r="T128" s="21" t="s">
        <v>49</v>
      </c>
      <c r="U128" s="21" t="s">
        <v>126</v>
      </c>
      <c r="V128" s="21" t="s">
        <v>144</v>
      </c>
      <c r="W128" s="21" t="s">
        <v>88</v>
      </c>
      <c r="X128" s="145" t="s">
        <v>3695</v>
      </c>
      <c r="Y128" s="61">
        <v>31630</v>
      </c>
      <c r="Z128" s="248"/>
      <c r="AA128" s="27"/>
      <c r="AB128" s="21"/>
      <c r="AC128" s="21" t="s">
        <v>5400</v>
      </c>
      <c r="AD128" s="21" t="s">
        <v>5406</v>
      </c>
      <c r="AE128" s="21"/>
      <c r="AF128" s="21"/>
      <c r="AG128" s="21" t="s">
        <v>74</v>
      </c>
      <c r="AH128" s="21"/>
      <c r="AI128" s="21"/>
      <c r="AJ128" s="21"/>
      <c r="AK128" s="192"/>
      <c r="AL128" s="21"/>
    </row>
    <row r="129" spans="1:38" s="94" customFormat="1" ht="14">
      <c r="A129" s="36">
        <v>7</v>
      </c>
      <c r="B129" s="129" t="s">
        <v>282</v>
      </c>
      <c r="C129" s="21" t="s">
        <v>128</v>
      </c>
      <c r="D129" s="19" t="s">
        <v>288</v>
      </c>
      <c r="E129" s="21" t="s">
        <v>5271</v>
      </c>
      <c r="F129" s="21"/>
      <c r="G129" s="21"/>
      <c r="H129" s="55" t="s">
        <v>5318</v>
      </c>
      <c r="I129" s="2" t="s">
        <v>5355</v>
      </c>
      <c r="J129" s="1">
        <v>1</v>
      </c>
      <c r="K129" s="1"/>
      <c r="L129" s="1">
        <v>1</v>
      </c>
      <c r="M129" s="21"/>
      <c r="N129" s="21"/>
      <c r="O129" s="19" t="s">
        <v>103</v>
      </c>
      <c r="P129" s="37">
        <v>44564</v>
      </c>
      <c r="Q129" s="34"/>
      <c r="R129" s="27" t="s">
        <v>52</v>
      </c>
      <c r="S129" s="21"/>
      <c r="T129" s="21" t="s">
        <v>49</v>
      </c>
      <c r="U129" s="21" t="s">
        <v>126</v>
      </c>
      <c r="V129" s="21" t="s">
        <v>144</v>
      </c>
      <c r="W129" s="21" t="s">
        <v>88</v>
      </c>
      <c r="X129" s="145" t="s">
        <v>5385</v>
      </c>
      <c r="Y129" s="61">
        <v>29671</v>
      </c>
      <c r="Z129" s="248"/>
      <c r="AA129" s="27"/>
      <c r="AB129" s="21"/>
      <c r="AC129" s="21" t="s">
        <v>5400</v>
      </c>
      <c r="AD129" s="21" t="s">
        <v>5407</v>
      </c>
      <c r="AE129" s="21"/>
      <c r="AF129" s="21"/>
      <c r="AG129" s="21"/>
      <c r="AH129" s="21" t="s">
        <v>126</v>
      </c>
      <c r="AI129" s="21"/>
      <c r="AJ129" s="21"/>
      <c r="AK129" s="192"/>
      <c r="AL129" s="21"/>
    </row>
    <row r="130" spans="1:38" s="94" customFormat="1" ht="14">
      <c r="A130" s="36">
        <v>8</v>
      </c>
      <c r="B130" s="129" t="s">
        <v>282</v>
      </c>
      <c r="C130" s="21" t="s">
        <v>128</v>
      </c>
      <c r="D130" s="19" t="s">
        <v>288</v>
      </c>
      <c r="E130" s="21" t="s">
        <v>5271</v>
      </c>
      <c r="F130" s="21"/>
      <c r="G130" s="21"/>
      <c r="H130" s="21" t="s">
        <v>5319</v>
      </c>
      <c r="I130" s="2" t="s">
        <v>3488</v>
      </c>
      <c r="J130" s="1">
        <v>1</v>
      </c>
      <c r="K130" s="1"/>
      <c r="L130" s="1">
        <v>1</v>
      </c>
      <c r="M130" s="21"/>
      <c r="N130" s="21"/>
      <c r="O130" s="19" t="s">
        <v>103</v>
      </c>
      <c r="P130" s="37">
        <v>44564</v>
      </c>
      <c r="Q130" s="34"/>
      <c r="R130" s="21" t="s">
        <v>54</v>
      </c>
      <c r="S130" s="21" t="s">
        <v>62</v>
      </c>
      <c r="T130" s="21" t="s">
        <v>49</v>
      </c>
      <c r="U130" s="21" t="s">
        <v>126</v>
      </c>
      <c r="V130" s="21" t="s">
        <v>144</v>
      </c>
      <c r="W130" s="21" t="s">
        <v>76</v>
      </c>
      <c r="X130" s="31" t="s">
        <v>5408</v>
      </c>
      <c r="Y130" s="61">
        <v>33127</v>
      </c>
      <c r="Z130" s="248"/>
      <c r="AA130" s="27"/>
      <c r="AB130" s="21"/>
      <c r="AC130" s="21" t="s">
        <v>5400</v>
      </c>
      <c r="AD130" s="21" t="s">
        <v>5409</v>
      </c>
      <c r="AE130" s="21"/>
      <c r="AF130" s="21"/>
      <c r="AG130" s="21"/>
      <c r="AH130" s="21" t="s">
        <v>126</v>
      </c>
      <c r="AI130" s="21"/>
      <c r="AJ130" s="21"/>
      <c r="AK130" s="192"/>
      <c r="AL130" s="21"/>
    </row>
    <row r="131" spans="1:38" s="94" customFormat="1" ht="14">
      <c r="A131" s="36">
        <v>9</v>
      </c>
      <c r="B131" s="129" t="s">
        <v>282</v>
      </c>
      <c r="C131" s="21" t="s">
        <v>128</v>
      </c>
      <c r="D131" s="19" t="s">
        <v>288</v>
      </c>
      <c r="E131" s="21" t="s">
        <v>5271</v>
      </c>
      <c r="F131" s="21"/>
      <c r="G131" s="21"/>
      <c r="H131" s="27" t="s">
        <v>5320</v>
      </c>
      <c r="I131" s="565" t="s">
        <v>5356</v>
      </c>
      <c r="J131" s="1">
        <v>1</v>
      </c>
      <c r="K131" s="1"/>
      <c r="L131" s="1">
        <v>1</v>
      </c>
      <c r="M131" s="21"/>
      <c r="N131" s="21"/>
      <c r="O131" s="19" t="s">
        <v>103</v>
      </c>
      <c r="P131" s="37">
        <v>44564</v>
      </c>
      <c r="Q131" s="34"/>
      <c r="R131" s="21" t="s">
        <v>81</v>
      </c>
      <c r="S131" s="21"/>
      <c r="T131" s="21" t="s">
        <v>49</v>
      </c>
      <c r="U131" s="21" t="s">
        <v>126</v>
      </c>
      <c r="V131" s="21" t="s">
        <v>144</v>
      </c>
      <c r="W131" s="21" t="s">
        <v>76</v>
      </c>
      <c r="X131" s="185" t="s">
        <v>2599</v>
      </c>
      <c r="Y131" s="61">
        <v>31594</v>
      </c>
      <c r="Z131" s="248"/>
      <c r="AA131" s="27"/>
      <c r="AB131" s="21"/>
      <c r="AC131" s="21" t="s">
        <v>5400</v>
      </c>
      <c r="AD131" s="21" t="s">
        <v>5410</v>
      </c>
      <c r="AE131" s="21"/>
      <c r="AF131" s="21"/>
      <c r="AG131" s="21"/>
      <c r="AH131" s="21" t="s">
        <v>126</v>
      </c>
      <c r="AI131" s="21"/>
      <c r="AJ131" s="21"/>
      <c r="AK131" s="192"/>
      <c r="AL131" s="21"/>
    </row>
    <row r="132" spans="1:38" s="94" customFormat="1" ht="14">
      <c r="A132" s="36">
        <v>10</v>
      </c>
      <c r="B132" s="129" t="s">
        <v>282</v>
      </c>
      <c r="C132" s="21" t="s">
        <v>128</v>
      </c>
      <c r="D132" s="19" t="s">
        <v>288</v>
      </c>
      <c r="E132" s="21" t="s">
        <v>5271</v>
      </c>
      <c r="F132" s="21"/>
      <c r="G132" s="21"/>
      <c r="H132" s="55" t="s">
        <v>5321</v>
      </c>
      <c r="I132" s="2" t="s">
        <v>5357</v>
      </c>
      <c r="J132" s="1"/>
      <c r="K132" s="1">
        <v>1</v>
      </c>
      <c r="L132" s="1">
        <v>1</v>
      </c>
      <c r="M132" s="21"/>
      <c r="N132" s="21"/>
      <c r="O132" s="19" t="s">
        <v>103</v>
      </c>
      <c r="P132" s="37">
        <v>44564</v>
      </c>
      <c r="Q132" s="34"/>
      <c r="R132" s="27" t="s">
        <v>52</v>
      </c>
      <c r="S132" s="21"/>
      <c r="T132" s="21" t="s">
        <v>49</v>
      </c>
      <c r="U132" s="21" t="s">
        <v>126</v>
      </c>
      <c r="V132" s="21" t="s">
        <v>144</v>
      </c>
      <c r="W132" s="21" t="s">
        <v>88</v>
      </c>
      <c r="X132" s="145" t="s">
        <v>5386</v>
      </c>
      <c r="Y132" s="61">
        <v>32343</v>
      </c>
      <c r="Z132" s="248"/>
      <c r="AA132" s="27"/>
      <c r="AB132" s="21"/>
      <c r="AC132" s="21" t="s">
        <v>5400</v>
      </c>
      <c r="AD132" s="21" t="s">
        <v>5406</v>
      </c>
      <c r="AE132" s="21"/>
      <c r="AF132" s="21"/>
      <c r="AG132" s="21"/>
      <c r="AH132" s="21" t="s">
        <v>126</v>
      </c>
      <c r="AI132" s="21"/>
      <c r="AJ132" s="21"/>
      <c r="AK132" s="192"/>
      <c r="AL132" s="21"/>
    </row>
    <row r="133" spans="1:38" s="94" customFormat="1" ht="14">
      <c r="A133" s="36">
        <v>11</v>
      </c>
      <c r="B133" s="129" t="s">
        <v>282</v>
      </c>
      <c r="C133" s="21" t="s">
        <v>128</v>
      </c>
      <c r="D133" s="19" t="s">
        <v>288</v>
      </c>
      <c r="E133" s="21" t="s">
        <v>5271</v>
      </c>
      <c r="F133" s="21"/>
      <c r="G133" s="21"/>
      <c r="H133" s="55" t="s">
        <v>5322</v>
      </c>
      <c r="I133" s="2" t="s">
        <v>5358</v>
      </c>
      <c r="J133" s="1">
        <v>1</v>
      </c>
      <c r="K133" s="1"/>
      <c r="L133" s="1">
        <v>1</v>
      </c>
      <c r="M133" s="21"/>
      <c r="N133" s="21"/>
      <c r="O133" s="19" t="s">
        <v>103</v>
      </c>
      <c r="P133" s="37">
        <v>44564</v>
      </c>
      <c r="Q133" s="34"/>
      <c r="R133" s="21" t="s">
        <v>78</v>
      </c>
      <c r="S133" s="21"/>
      <c r="T133" s="21" t="s">
        <v>49</v>
      </c>
      <c r="U133" s="21" t="s">
        <v>126</v>
      </c>
      <c r="V133" s="21" t="s">
        <v>144</v>
      </c>
      <c r="W133" s="21" t="s">
        <v>76</v>
      </c>
      <c r="X133" s="263" t="s">
        <v>144</v>
      </c>
      <c r="Y133" s="61">
        <v>26339</v>
      </c>
      <c r="Z133" s="248"/>
      <c r="AA133" s="27"/>
      <c r="AB133" s="21"/>
      <c r="AC133" s="21" t="s">
        <v>5400</v>
      </c>
      <c r="AD133" s="21" t="s">
        <v>5406</v>
      </c>
      <c r="AE133" s="21"/>
      <c r="AF133" s="21"/>
      <c r="AG133" s="21" t="s">
        <v>74</v>
      </c>
      <c r="AH133" s="21"/>
      <c r="AI133" s="21"/>
      <c r="AJ133" s="21"/>
      <c r="AK133" s="192"/>
      <c r="AL133" s="21"/>
    </row>
    <row r="134" spans="1:38" s="94" customFormat="1" ht="14">
      <c r="A134" s="36">
        <v>12</v>
      </c>
      <c r="B134" s="129" t="s">
        <v>282</v>
      </c>
      <c r="C134" s="21" t="s">
        <v>128</v>
      </c>
      <c r="D134" s="19" t="s">
        <v>288</v>
      </c>
      <c r="E134" s="21" t="s">
        <v>5271</v>
      </c>
      <c r="F134" s="21"/>
      <c r="G134" s="21"/>
      <c r="H134" s="55" t="s">
        <v>5323</v>
      </c>
      <c r="I134" s="2" t="s">
        <v>5359</v>
      </c>
      <c r="J134" s="1"/>
      <c r="K134" s="1">
        <v>1</v>
      </c>
      <c r="L134" s="1">
        <v>1</v>
      </c>
      <c r="M134" s="21"/>
      <c r="N134" s="21"/>
      <c r="O134" s="19" t="s">
        <v>103</v>
      </c>
      <c r="P134" s="37">
        <v>44564</v>
      </c>
      <c r="Q134" s="34"/>
      <c r="R134" s="21" t="s">
        <v>78</v>
      </c>
      <c r="S134" s="21"/>
      <c r="T134" s="21" t="s">
        <v>63</v>
      </c>
      <c r="U134" s="21" t="s">
        <v>68</v>
      </c>
      <c r="V134" s="21" t="s">
        <v>84</v>
      </c>
      <c r="W134" s="21" t="s">
        <v>88</v>
      </c>
      <c r="X134" s="263" t="s">
        <v>84</v>
      </c>
      <c r="Y134" s="61">
        <v>32099</v>
      </c>
      <c r="Z134" s="248"/>
      <c r="AA134" s="27"/>
      <c r="AB134" s="21"/>
      <c r="AC134" s="21" t="s">
        <v>5400</v>
      </c>
      <c r="AD134" s="21" t="s">
        <v>5413</v>
      </c>
      <c r="AE134" s="21"/>
      <c r="AF134" s="21"/>
      <c r="AG134" s="21"/>
      <c r="AH134" s="21" t="s">
        <v>251</v>
      </c>
      <c r="AI134" s="21"/>
      <c r="AJ134" s="21"/>
      <c r="AK134" s="192"/>
      <c r="AL134" s="21"/>
    </row>
    <row r="135" spans="1:38" s="94" customFormat="1" ht="14">
      <c r="A135" s="36">
        <v>13</v>
      </c>
      <c r="B135" s="129" t="s">
        <v>282</v>
      </c>
      <c r="C135" s="21" t="s">
        <v>128</v>
      </c>
      <c r="D135" s="19" t="s">
        <v>288</v>
      </c>
      <c r="E135" s="21" t="s">
        <v>5271</v>
      </c>
      <c r="F135" s="21"/>
      <c r="G135" s="21"/>
      <c r="H135" s="55" t="s">
        <v>5324</v>
      </c>
      <c r="I135" s="2" t="s">
        <v>5360</v>
      </c>
      <c r="J135" s="1">
        <v>1</v>
      </c>
      <c r="K135" s="1"/>
      <c r="L135" s="1">
        <v>1</v>
      </c>
      <c r="M135" s="21"/>
      <c r="N135" s="21"/>
      <c r="O135" s="19" t="s">
        <v>103</v>
      </c>
      <c r="P135" s="37">
        <v>44564</v>
      </c>
      <c r="Q135" s="34"/>
      <c r="R135" s="21" t="s">
        <v>81</v>
      </c>
      <c r="S135" s="21"/>
      <c r="T135" s="21" t="s">
        <v>73</v>
      </c>
      <c r="U135" s="21" t="s">
        <v>68</v>
      </c>
      <c r="V135" s="21" t="s">
        <v>84</v>
      </c>
      <c r="W135" s="21" t="s">
        <v>76</v>
      </c>
      <c r="X135" s="263" t="s">
        <v>5387</v>
      </c>
      <c r="Y135" s="61">
        <v>36437</v>
      </c>
      <c r="Z135" s="248"/>
      <c r="AA135" s="27"/>
      <c r="AB135" s="21"/>
      <c r="AC135" s="21" t="s">
        <v>5400</v>
      </c>
      <c r="AD135" s="21" t="s">
        <v>5414</v>
      </c>
      <c r="AE135" s="21"/>
      <c r="AF135" s="21"/>
      <c r="AG135" s="21"/>
      <c r="AH135" s="21" t="s">
        <v>68</v>
      </c>
      <c r="AI135" s="21"/>
      <c r="AJ135" s="21"/>
      <c r="AK135" s="192"/>
      <c r="AL135" s="21"/>
    </row>
    <row r="136" spans="1:38" s="94" customFormat="1" ht="14">
      <c r="A136" s="36">
        <v>14</v>
      </c>
      <c r="B136" s="129" t="s">
        <v>282</v>
      </c>
      <c r="C136" s="21" t="s">
        <v>128</v>
      </c>
      <c r="D136" s="19" t="s">
        <v>288</v>
      </c>
      <c r="E136" s="21" t="s">
        <v>5271</v>
      </c>
      <c r="F136" s="21"/>
      <c r="G136" s="21"/>
      <c r="H136" s="55" t="s">
        <v>5325</v>
      </c>
      <c r="I136" s="2" t="s">
        <v>5430</v>
      </c>
      <c r="J136" s="1">
        <v>1</v>
      </c>
      <c r="K136" s="1"/>
      <c r="L136" s="1">
        <v>1</v>
      </c>
      <c r="M136" s="21"/>
      <c r="N136" s="21"/>
      <c r="O136" s="19" t="s">
        <v>103</v>
      </c>
      <c r="P136" s="37">
        <v>44564</v>
      </c>
      <c r="Q136" s="34"/>
      <c r="R136" s="21" t="s">
        <v>54</v>
      </c>
      <c r="S136" s="21" t="s">
        <v>62</v>
      </c>
      <c r="T136" s="21" t="s">
        <v>63</v>
      </c>
      <c r="U136" s="21" t="s">
        <v>68</v>
      </c>
      <c r="V136" s="21" t="s">
        <v>84</v>
      </c>
      <c r="W136" s="21" t="s">
        <v>76</v>
      </c>
      <c r="X136" s="263" t="s">
        <v>5388</v>
      </c>
      <c r="Y136" s="61">
        <v>34785</v>
      </c>
      <c r="Z136" s="248"/>
      <c r="AA136" s="27"/>
      <c r="AB136" s="21"/>
      <c r="AC136" s="21" t="s">
        <v>5400</v>
      </c>
      <c r="AD136" s="21" t="s">
        <v>5415</v>
      </c>
      <c r="AE136" s="21"/>
      <c r="AF136" s="21"/>
      <c r="AG136" s="21"/>
      <c r="AH136" s="21" t="s">
        <v>68</v>
      </c>
      <c r="AI136" s="21"/>
      <c r="AJ136" s="21"/>
      <c r="AK136" s="192"/>
      <c r="AL136" s="21"/>
    </row>
    <row r="137" spans="1:38" s="94" customFormat="1" ht="14">
      <c r="A137" s="36">
        <v>15</v>
      </c>
      <c r="B137" s="129" t="s">
        <v>282</v>
      </c>
      <c r="C137" s="21" t="s">
        <v>128</v>
      </c>
      <c r="D137" s="19" t="s">
        <v>288</v>
      </c>
      <c r="E137" s="21" t="s">
        <v>5271</v>
      </c>
      <c r="F137" s="21"/>
      <c r="G137" s="21"/>
      <c r="H137" s="55" t="s">
        <v>5326</v>
      </c>
      <c r="I137" s="2" t="s">
        <v>5361</v>
      </c>
      <c r="J137" s="1">
        <v>1</v>
      </c>
      <c r="K137" s="1"/>
      <c r="L137" s="1">
        <v>1</v>
      </c>
      <c r="M137" s="21"/>
      <c r="N137" s="21"/>
      <c r="O137" s="19" t="s">
        <v>103</v>
      </c>
      <c r="P137" s="37">
        <v>44564</v>
      </c>
      <c r="Q137" s="34"/>
      <c r="R137" s="21" t="s">
        <v>58</v>
      </c>
      <c r="S137" s="21" t="s">
        <v>59</v>
      </c>
      <c r="T137" s="21" t="s">
        <v>63</v>
      </c>
      <c r="U137" s="21" t="s">
        <v>68</v>
      </c>
      <c r="V137" s="21" t="s">
        <v>2583</v>
      </c>
      <c r="W137" s="21" t="s">
        <v>76</v>
      </c>
      <c r="X137" s="263" t="s">
        <v>5388</v>
      </c>
      <c r="Y137" s="61">
        <v>36123</v>
      </c>
      <c r="Z137" s="248"/>
      <c r="AA137" s="27"/>
      <c r="AB137" s="21"/>
      <c r="AC137" s="21" t="s">
        <v>5400</v>
      </c>
      <c r="AD137" s="21" t="s">
        <v>5416</v>
      </c>
      <c r="AE137" s="21"/>
      <c r="AF137" s="21"/>
      <c r="AG137" s="21"/>
      <c r="AH137" s="21" t="s">
        <v>68</v>
      </c>
      <c r="AI137" s="21"/>
      <c r="AJ137" s="21"/>
      <c r="AK137" s="192"/>
      <c r="AL137" s="21"/>
    </row>
    <row r="138" spans="1:38" s="94" customFormat="1" ht="14">
      <c r="A138" s="36">
        <v>16</v>
      </c>
      <c r="B138" s="129" t="s">
        <v>282</v>
      </c>
      <c r="C138" s="21" t="s">
        <v>128</v>
      </c>
      <c r="D138" s="19" t="s">
        <v>288</v>
      </c>
      <c r="E138" s="21" t="s">
        <v>5271</v>
      </c>
      <c r="F138" s="21"/>
      <c r="G138" s="21"/>
      <c r="H138" s="55" t="s">
        <v>5327</v>
      </c>
      <c r="I138" s="2" t="s">
        <v>5362</v>
      </c>
      <c r="J138" s="1">
        <v>1</v>
      </c>
      <c r="K138" s="1"/>
      <c r="L138" s="1">
        <v>1</v>
      </c>
      <c r="M138" s="21"/>
      <c r="N138" s="21"/>
      <c r="O138" s="19" t="s">
        <v>103</v>
      </c>
      <c r="P138" s="37">
        <v>44564</v>
      </c>
      <c r="Q138" s="34"/>
      <c r="R138" s="21" t="s">
        <v>54</v>
      </c>
      <c r="S138" s="21" t="s">
        <v>62</v>
      </c>
      <c r="T138" s="21" t="s">
        <v>63</v>
      </c>
      <c r="U138" s="21" t="s">
        <v>68</v>
      </c>
      <c r="V138" s="21" t="s">
        <v>84</v>
      </c>
      <c r="W138" s="21" t="s">
        <v>76</v>
      </c>
      <c r="X138" s="263" t="s">
        <v>5389</v>
      </c>
      <c r="Y138" s="61">
        <v>37038</v>
      </c>
      <c r="Z138" s="248"/>
      <c r="AA138" s="27"/>
      <c r="AB138" s="21"/>
      <c r="AC138" s="21" t="s">
        <v>5400</v>
      </c>
      <c r="AD138" s="21" t="s">
        <v>5417</v>
      </c>
      <c r="AE138" s="21"/>
      <c r="AF138" s="21"/>
      <c r="AG138" s="21"/>
      <c r="AH138" s="21" t="s">
        <v>68</v>
      </c>
      <c r="AI138" s="21"/>
      <c r="AJ138" s="21"/>
      <c r="AK138" s="192"/>
      <c r="AL138" s="21"/>
    </row>
    <row r="139" spans="1:38" s="94" customFormat="1" ht="14">
      <c r="A139" s="36">
        <v>17</v>
      </c>
      <c r="B139" s="129" t="s">
        <v>282</v>
      </c>
      <c r="C139" s="21" t="s">
        <v>128</v>
      </c>
      <c r="D139" s="19" t="s">
        <v>288</v>
      </c>
      <c r="E139" s="21" t="s">
        <v>5271</v>
      </c>
      <c r="F139" s="21"/>
      <c r="G139" s="21"/>
      <c r="H139" s="55" t="s">
        <v>5328</v>
      </c>
      <c r="I139" s="2" t="s">
        <v>5363</v>
      </c>
      <c r="J139" s="1">
        <v>1</v>
      </c>
      <c r="K139" s="1"/>
      <c r="L139" s="1">
        <v>1</v>
      </c>
      <c r="M139" s="21"/>
      <c r="N139" s="21"/>
      <c r="O139" s="19" t="s">
        <v>103</v>
      </c>
      <c r="P139" s="37">
        <v>44564</v>
      </c>
      <c r="Q139" s="34"/>
      <c r="R139" s="21" t="s">
        <v>81</v>
      </c>
      <c r="S139" s="21"/>
      <c r="T139" s="21" t="s">
        <v>63</v>
      </c>
      <c r="U139" s="21" t="s">
        <v>68</v>
      </c>
      <c r="V139" s="21" t="s">
        <v>84</v>
      </c>
      <c r="W139" s="21" t="s">
        <v>76</v>
      </c>
      <c r="X139" s="263" t="s">
        <v>3929</v>
      </c>
      <c r="Y139" s="61">
        <v>37220</v>
      </c>
      <c r="Z139" s="248"/>
      <c r="AA139" s="27"/>
      <c r="AB139" s="21"/>
      <c r="AC139" s="21" t="s">
        <v>5400</v>
      </c>
      <c r="AD139" s="21" t="s">
        <v>3930</v>
      </c>
      <c r="AE139" s="21"/>
      <c r="AF139" s="21"/>
      <c r="AG139" s="21"/>
      <c r="AH139" s="21" t="s">
        <v>68</v>
      </c>
      <c r="AI139" s="21"/>
      <c r="AJ139" s="21"/>
      <c r="AK139" s="192"/>
      <c r="AL139" s="21"/>
    </row>
    <row r="140" spans="1:38" s="94" customFormat="1" ht="14">
      <c r="A140" s="36">
        <v>18</v>
      </c>
      <c r="B140" s="129" t="s">
        <v>282</v>
      </c>
      <c r="C140" s="21" t="s">
        <v>128</v>
      </c>
      <c r="D140" s="19" t="s">
        <v>288</v>
      </c>
      <c r="E140" s="21" t="s">
        <v>5271</v>
      </c>
      <c r="F140" s="21"/>
      <c r="G140" s="21"/>
      <c r="H140" s="55" t="s">
        <v>5329</v>
      </c>
      <c r="I140" s="2" t="s">
        <v>5364</v>
      </c>
      <c r="J140" s="1">
        <v>1</v>
      </c>
      <c r="K140" s="1"/>
      <c r="L140" s="1">
        <v>1</v>
      </c>
      <c r="M140" s="21"/>
      <c r="N140" s="21"/>
      <c r="O140" s="19" t="s">
        <v>103</v>
      </c>
      <c r="P140" s="37">
        <v>44564</v>
      </c>
      <c r="Q140" s="34"/>
      <c r="R140" s="21" t="s">
        <v>81</v>
      </c>
      <c r="S140" s="21"/>
      <c r="T140" s="21" t="s">
        <v>63</v>
      </c>
      <c r="U140" s="21" t="s">
        <v>68</v>
      </c>
      <c r="V140" s="21" t="s">
        <v>2583</v>
      </c>
      <c r="W140" s="21" t="s">
        <v>76</v>
      </c>
      <c r="X140" s="263" t="s">
        <v>201</v>
      </c>
      <c r="Y140" s="61">
        <v>37068</v>
      </c>
      <c r="Z140" s="248"/>
      <c r="AA140" s="27"/>
      <c r="AB140" s="21"/>
      <c r="AC140" s="21" t="s">
        <v>5400</v>
      </c>
      <c r="AD140" s="21" t="s">
        <v>5287</v>
      </c>
      <c r="AE140" s="21"/>
      <c r="AF140" s="21"/>
      <c r="AG140" s="21" t="s">
        <v>74</v>
      </c>
      <c r="AH140" s="21"/>
      <c r="AI140" s="21"/>
      <c r="AJ140" s="21"/>
      <c r="AK140" s="192"/>
      <c r="AL140" s="21"/>
    </row>
    <row r="141" spans="1:38" s="94" customFormat="1" ht="14">
      <c r="A141" s="36">
        <v>19</v>
      </c>
      <c r="B141" s="129" t="s">
        <v>282</v>
      </c>
      <c r="C141" s="21" t="s">
        <v>128</v>
      </c>
      <c r="D141" s="19" t="s">
        <v>288</v>
      </c>
      <c r="E141" s="21" t="s">
        <v>5271</v>
      </c>
      <c r="F141" s="21"/>
      <c r="G141" s="21"/>
      <c r="H141" s="55" t="s">
        <v>5330</v>
      </c>
      <c r="I141" s="2" t="s">
        <v>5365</v>
      </c>
      <c r="J141" s="1">
        <v>1</v>
      </c>
      <c r="K141" s="1"/>
      <c r="L141" s="1">
        <v>1</v>
      </c>
      <c r="M141" s="21"/>
      <c r="N141" s="21"/>
      <c r="O141" s="19" t="s">
        <v>103</v>
      </c>
      <c r="P141" s="37">
        <v>44564</v>
      </c>
      <c r="Q141" s="34"/>
      <c r="R141" s="21" t="s">
        <v>54</v>
      </c>
      <c r="S141" s="21" t="s">
        <v>55</v>
      </c>
      <c r="T141" s="21" t="s">
        <v>49</v>
      </c>
      <c r="U141" s="21" t="s">
        <v>126</v>
      </c>
      <c r="V141" s="21" t="s">
        <v>144</v>
      </c>
      <c r="W141" s="21" t="s">
        <v>76</v>
      </c>
      <c r="X141" s="263" t="s">
        <v>5390</v>
      </c>
      <c r="Y141" s="61">
        <v>36526</v>
      </c>
      <c r="Z141" s="248"/>
      <c r="AA141" s="27"/>
      <c r="AB141" s="21"/>
      <c r="AC141" s="21" t="s">
        <v>5400</v>
      </c>
      <c r="AD141" s="21" t="s">
        <v>5418</v>
      </c>
      <c r="AE141" s="21"/>
      <c r="AF141" s="21"/>
      <c r="AG141" s="21"/>
      <c r="AH141" s="21" t="s">
        <v>126</v>
      </c>
      <c r="AI141" s="21"/>
      <c r="AJ141" s="21"/>
      <c r="AK141" s="192"/>
      <c r="AL141" s="21"/>
    </row>
    <row r="142" spans="1:38" s="94" customFormat="1" ht="14">
      <c r="A142" s="36">
        <v>20</v>
      </c>
      <c r="B142" s="129" t="s">
        <v>282</v>
      </c>
      <c r="C142" s="21" t="s">
        <v>128</v>
      </c>
      <c r="D142" s="19" t="s">
        <v>288</v>
      </c>
      <c r="E142" s="21" t="s">
        <v>5271</v>
      </c>
      <c r="F142" s="21"/>
      <c r="G142" s="21"/>
      <c r="H142" s="55" t="s">
        <v>5331</v>
      </c>
      <c r="I142" s="2" t="s">
        <v>5366</v>
      </c>
      <c r="J142" s="1">
        <v>1</v>
      </c>
      <c r="K142" s="1"/>
      <c r="L142" s="1">
        <v>1</v>
      </c>
      <c r="M142" s="21"/>
      <c r="N142" s="21"/>
      <c r="O142" s="19" t="s">
        <v>103</v>
      </c>
      <c r="P142" s="37">
        <v>44564</v>
      </c>
      <c r="Q142" s="34"/>
      <c r="R142" s="27" t="s">
        <v>52</v>
      </c>
      <c r="S142" s="21"/>
      <c r="T142" s="21" t="s">
        <v>73</v>
      </c>
      <c r="U142" s="21" t="s">
        <v>68</v>
      </c>
      <c r="V142" s="21" t="s">
        <v>180</v>
      </c>
      <c r="W142" s="21" t="s">
        <v>56</v>
      </c>
      <c r="X142" s="263" t="s">
        <v>5391</v>
      </c>
      <c r="Y142" s="61">
        <v>36779</v>
      </c>
      <c r="Z142" s="248"/>
      <c r="AA142" s="27"/>
      <c r="AB142" s="21"/>
      <c r="AC142" s="21" t="s">
        <v>5400</v>
      </c>
      <c r="AD142" s="21" t="s">
        <v>5419</v>
      </c>
      <c r="AE142" s="21"/>
      <c r="AF142" s="21"/>
      <c r="AG142" s="21"/>
      <c r="AH142" s="21" t="s">
        <v>68</v>
      </c>
      <c r="AI142" s="21"/>
      <c r="AJ142" s="21"/>
      <c r="AK142" s="192"/>
      <c r="AL142" s="21"/>
    </row>
    <row r="143" spans="1:38" s="94" customFormat="1" ht="14">
      <c r="A143" s="36">
        <v>21</v>
      </c>
      <c r="B143" s="129" t="s">
        <v>282</v>
      </c>
      <c r="C143" s="21" t="s">
        <v>128</v>
      </c>
      <c r="D143" s="19" t="s">
        <v>288</v>
      </c>
      <c r="E143" s="21" t="s">
        <v>5271</v>
      </c>
      <c r="F143" s="21"/>
      <c r="G143" s="21"/>
      <c r="H143" s="55" t="s">
        <v>5332</v>
      </c>
      <c r="I143" s="2" t="s">
        <v>5367</v>
      </c>
      <c r="J143" s="1"/>
      <c r="K143" s="1">
        <v>1</v>
      </c>
      <c r="L143" s="1">
        <v>1</v>
      </c>
      <c r="M143" s="21"/>
      <c r="N143" s="21"/>
      <c r="O143" s="19" t="s">
        <v>103</v>
      </c>
      <c r="P143" s="37">
        <v>44564</v>
      </c>
      <c r="Q143" s="34"/>
      <c r="R143" s="21" t="s">
        <v>78</v>
      </c>
      <c r="S143" s="21"/>
      <c r="T143" s="21" t="s">
        <v>49</v>
      </c>
      <c r="U143" s="21" t="s">
        <v>66</v>
      </c>
      <c r="V143" s="21" t="s">
        <v>67</v>
      </c>
      <c r="W143" s="21" t="s">
        <v>88</v>
      </c>
      <c r="X143" s="263" t="s">
        <v>213</v>
      </c>
      <c r="Y143" s="61">
        <v>34530</v>
      </c>
      <c r="Z143" s="248"/>
      <c r="AA143" s="27"/>
      <c r="AB143" s="21"/>
      <c r="AC143" s="21" t="s">
        <v>5400</v>
      </c>
      <c r="AD143" s="21" t="s">
        <v>5420</v>
      </c>
      <c r="AE143" s="21"/>
      <c r="AF143" s="21"/>
      <c r="AG143" s="21"/>
      <c r="AH143" s="21" t="s">
        <v>66</v>
      </c>
      <c r="AI143" s="21"/>
      <c r="AJ143" s="21"/>
      <c r="AK143" s="192"/>
      <c r="AL143" s="21"/>
    </row>
    <row r="144" spans="1:38" s="94" customFormat="1" ht="14">
      <c r="A144" s="36">
        <v>22</v>
      </c>
      <c r="B144" s="129" t="s">
        <v>282</v>
      </c>
      <c r="C144" s="21" t="s">
        <v>128</v>
      </c>
      <c r="D144" s="19" t="s">
        <v>288</v>
      </c>
      <c r="E144" s="21" t="s">
        <v>5271</v>
      </c>
      <c r="F144" s="21"/>
      <c r="G144" s="21"/>
      <c r="H144" s="55" t="s">
        <v>5333</v>
      </c>
      <c r="I144" s="2" t="s">
        <v>5368</v>
      </c>
      <c r="J144" s="1"/>
      <c r="K144" s="1">
        <v>1</v>
      </c>
      <c r="L144" s="1">
        <v>1</v>
      </c>
      <c r="M144" s="21"/>
      <c r="N144" s="21"/>
      <c r="O144" s="19" t="s">
        <v>103</v>
      </c>
      <c r="P144" s="37">
        <v>44564</v>
      </c>
      <c r="Q144" s="34"/>
      <c r="R144" s="21" t="s">
        <v>78</v>
      </c>
      <c r="S144" s="21"/>
      <c r="T144" s="21" t="s">
        <v>49</v>
      </c>
      <c r="U144" s="21" t="s">
        <v>66</v>
      </c>
      <c r="V144" s="21" t="s">
        <v>67</v>
      </c>
      <c r="W144" s="21" t="s">
        <v>88</v>
      </c>
      <c r="X144" s="263" t="s">
        <v>5392</v>
      </c>
      <c r="Y144" s="61">
        <v>26980</v>
      </c>
      <c r="Z144" s="248"/>
      <c r="AA144" s="27"/>
      <c r="AB144" s="21"/>
      <c r="AC144" s="21" t="s">
        <v>5400</v>
      </c>
      <c r="AD144" s="21" t="s">
        <v>5412</v>
      </c>
      <c r="AE144" s="21"/>
      <c r="AF144" s="21"/>
      <c r="AG144" s="21"/>
      <c r="AH144" s="21" t="s">
        <v>66</v>
      </c>
      <c r="AI144" s="21"/>
      <c r="AJ144" s="21"/>
      <c r="AK144" s="192"/>
      <c r="AL144" s="21"/>
    </row>
    <row r="145" spans="1:38" s="94" customFormat="1" ht="14">
      <c r="A145" s="36">
        <v>23</v>
      </c>
      <c r="B145" s="129" t="s">
        <v>282</v>
      </c>
      <c r="C145" s="21" t="s">
        <v>128</v>
      </c>
      <c r="D145" s="19" t="s">
        <v>288</v>
      </c>
      <c r="E145" s="21" t="s">
        <v>5271</v>
      </c>
      <c r="F145" s="21"/>
      <c r="G145" s="21"/>
      <c r="H145" s="55" t="s">
        <v>5334</v>
      </c>
      <c r="I145" s="2" t="s">
        <v>5369</v>
      </c>
      <c r="J145" s="1">
        <v>1</v>
      </c>
      <c r="K145" s="1"/>
      <c r="L145" s="1">
        <v>1</v>
      </c>
      <c r="M145" s="21"/>
      <c r="N145" s="21"/>
      <c r="O145" s="19" t="s">
        <v>103</v>
      </c>
      <c r="P145" s="37">
        <v>44564</v>
      </c>
      <c r="Q145" s="34"/>
      <c r="R145" s="21" t="s">
        <v>58</v>
      </c>
      <c r="S145" s="21" t="s">
        <v>123</v>
      </c>
      <c r="T145" s="21" t="s">
        <v>49</v>
      </c>
      <c r="U145" s="21" t="s">
        <v>126</v>
      </c>
      <c r="V145" s="21" t="s">
        <v>144</v>
      </c>
      <c r="W145" s="21" t="s">
        <v>76</v>
      </c>
      <c r="X145" s="263" t="s">
        <v>2599</v>
      </c>
      <c r="Y145" s="61">
        <v>37051</v>
      </c>
      <c r="Z145" s="248"/>
      <c r="AA145" s="27"/>
      <c r="AB145" s="21"/>
      <c r="AC145" s="21" t="s">
        <v>5400</v>
      </c>
      <c r="AD145" s="21" t="s">
        <v>5421</v>
      </c>
      <c r="AE145" s="21"/>
      <c r="AF145" s="21"/>
      <c r="AG145" s="21"/>
      <c r="AH145" s="21" t="s">
        <v>126</v>
      </c>
      <c r="AI145" s="21"/>
      <c r="AJ145" s="21"/>
      <c r="AK145" s="192"/>
      <c r="AL145" s="21"/>
    </row>
    <row r="146" spans="1:38" s="94" customFormat="1" ht="14">
      <c r="A146" s="36">
        <v>24</v>
      </c>
      <c r="B146" s="129" t="s">
        <v>282</v>
      </c>
      <c r="C146" s="21" t="s">
        <v>128</v>
      </c>
      <c r="D146" s="19" t="s">
        <v>288</v>
      </c>
      <c r="E146" s="21" t="s">
        <v>5271</v>
      </c>
      <c r="F146" s="21"/>
      <c r="G146" s="21"/>
      <c r="H146" s="27" t="s">
        <v>5335</v>
      </c>
      <c r="I146" s="2" t="s">
        <v>5370</v>
      </c>
      <c r="J146" s="1">
        <v>1</v>
      </c>
      <c r="K146" s="1"/>
      <c r="L146" s="1">
        <v>1</v>
      </c>
      <c r="M146" s="21"/>
      <c r="N146" s="21"/>
      <c r="O146" s="19" t="s">
        <v>103</v>
      </c>
      <c r="P146" s="37">
        <v>44564</v>
      </c>
      <c r="Q146" s="34"/>
      <c r="R146" s="21" t="s">
        <v>81</v>
      </c>
      <c r="S146" s="21"/>
      <c r="T146" s="21" t="s">
        <v>49</v>
      </c>
      <c r="U146" s="21" t="s">
        <v>126</v>
      </c>
      <c r="V146" s="21" t="s">
        <v>144</v>
      </c>
      <c r="W146" s="21" t="s">
        <v>76</v>
      </c>
      <c r="X146" s="272" t="s">
        <v>5393</v>
      </c>
      <c r="Y146" s="61">
        <v>35918</v>
      </c>
      <c r="Z146" s="248"/>
      <c r="AA146" s="27"/>
      <c r="AB146" s="21"/>
      <c r="AC146" s="21" t="s">
        <v>5400</v>
      </c>
      <c r="AD146" s="21" t="s">
        <v>5422</v>
      </c>
      <c r="AE146" s="21"/>
      <c r="AF146" s="21"/>
      <c r="AG146" s="21"/>
      <c r="AH146" s="21" t="s">
        <v>251</v>
      </c>
      <c r="AI146" s="21"/>
      <c r="AJ146" s="21"/>
      <c r="AK146" s="192"/>
      <c r="AL146" s="21"/>
    </row>
    <row r="147" spans="1:38" s="94" customFormat="1" ht="14">
      <c r="A147" s="36">
        <v>25</v>
      </c>
      <c r="B147" s="129" t="s">
        <v>282</v>
      </c>
      <c r="C147" s="21" t="s">
        <v>128</v>
      </c>
      <c r="D147" s="19" t="s">
        <v>288</v>
      </c>
      <c r="E147" s="21" t="s">
        <v>5271</v>
      </c>
      <c r="F147" s="21"/>
      <c r="G147" s="21"/>
      <c r="H147" s="55" t="s">
        <v>5336</v>
      </c>
      <c r="I147" s="2" t="s">
        <v>5371</v>
      </c>
      <c r="J147" s="1"/>
      <c r="K147" s="1">
        <v>1</v>
      </c>
      <c r="L147" s="1">
        <v>1</v>
      </c>
      <c r="M147" s="21"/>
      <c r="N147" s="21"/>
      <c r="O147" s="19" t="s">
        <v>103</v>
      </c>
      <c r="P147" s="37">
        <v>44564</v>
      </c>
      <c r="Q147" s="34"/>
      <c r="R147" s="21" t="s">
        <v>54</v>
      </c>
      <c r="S147" s="21" t="s">
        <v>62</v>
      </c>
      <c r="T147" s="21" t="s">
        <v>49</v>
      </c>
      <c r="U147" s="21" t="s">
        <v>126</v>
      </c>
      <c r="V147" s="21" t="s">
        <v>144</v>
      </c>
      <c r="W147" s="21" t="s">
        <v>88</v>
      </c>
      <c r="X147" s="263" t="s">
        <v>5394</v>
      </c>
      <c r="Y147" s="61">
        <v>37011</v>
      </c>
      <c r="Z147" s="248"/>
      <c r="AA147" s="27"/>
      <c r="AB147" s="21"/>
      <c r="AC147" s="21" t="s">
        <v>5400</v>
      </c>
      <c r="AD147" s="21" t="s">
        <v>5423</v>
      </c>
      <c r="AE147" s="21"/>
      <c r="AF147" s="21"/>
      <c r="AG147" s="21"/>
      <c r="AH147" s="21" t="s">
        <v>126</v>
      </c>
      <c r="AI147" s="21"/>
      <c r="AJ147" s="21"/>
      <c r="AK147" s="192"/>
      <c r="AL147" s="21"/>
    </row>
    <row r="148" spans="1:38" s="94" customFormat="1" ht="14">
      <c r="A148" s="36">
        <v>26</v>
      </c>
      <c r="B148" s="129" t="s">
        <v>282</v>
      </c>
      <c r="C148" s="21" t="s">
        <v>128</v>
      </c>
      <c r="D148" s="19" t="s">
        <v>288</v>
      </c>
      <c r="E148" s="21" t="s">
        <v>5271</v>
      </c>
      <c r="F148" s="21"/>
      <c r="G148" s="21"/>
      <c r="H148" s="55" t="s">
        <v>5337</v>
      </c>
      <c r="I148" s="2" t="s">
        <v>5372</v>
      </c>
      <c r="J148" s="1">
        <v>1</v>
      </c>
      <c r="K148" s="1"/>
      <c r="L148" s="1">
        <v>1</v>
      </c>
      <c r="M148" s="21"/>
      <c r="N148" s="21"/>
      <c r="O148" s="19" t="s">
        <v>103</v>
      </c>
      <c r="P148" s="37">
        <v>44564</v>
      </c>
      <c r="Q148" s="34"/>
      <c r="R148" s="21" t="s">
        <v>54</v>
      </c>
      <c r="S148" s="21" t="s">
        <v>55</v>
      </c>
      <c r="T148" s="21" t="s">
        <v>49</v>
      </c>
      <c r="U148" s="21" t="s">
        <v>126</v>
      </c>
      <c r="V148" s="21" t="s">
        <v>144</v>
      </c>
      <c r="W148" s="21" t="s">
        <v>76</v>
      </c>
      <c r="X148" s="263" t="s">
        <v>5395</v>
      </c>
      <c r="Y148" s="61">
        <v>36708</v>
      </c>
      <c r="Z148" s="248"/>
      <c r="AA148" s="27"/>
      <c r="AB148" s="21"/>
      <c r="AC148" s="21" t="s">
        <v>5400</v>
      </c>
      <c r="AD148" s="21" t="s">
        <v>5418</v>
      </c>
      <c r="AE148" s="21"/>
      <c r="AF148" s="21"/>
      <c r="AG148" s="21"/>
      <c r="AH148" s="21" t="s">
        <v>126</v>
      </c>
      <c r="AI148" s="21"/>
      <c r="AJ148" s="21"/>
      <c r="AK148" s="192"/>
      <c r="AL148" s="21"/>
    </row>
    <row r="149" spans="1:38" s="94" customFormat="1" ht="14">
      <c r="A149" s="36">
        <v>27</v>
      </c>
      <c r="B149" s="129" t="s">
        <v>282</v>
      </c>
      <c r="C149" s="21" t="s">
        <v>128</v>
      </c>
      <c r="D149" s="19" t="s">
        <v>288</v>
      </c>
      <c r="E149" s="21" t="s">
        <v>5271</v>
      </c>
      <c r="F149" s="21"/>
      <c r="G149" s="21"/>
      <c r="H149" s="55" t="s">
        <v>5338</v>
      </c>
      <c r="I149" s="2" t="s">
        <v>5373</v>
      </c>
      <c r="J149" s="1"/>
      <c r="K149" s="1">
        <v>1</v>
      </c>
      <c r="L149" s="1">
        <v>1</v>
      </c>
      <c r="M149" s="21"/>
      <c r="N149" s="21"/>
      <c r="O149" s="19" t="s">
        <v>103</v>
      </c>
      <c r="P149" s="37">
        <v>44564</v>
      </c>
      <c r="Q149" s="34"/>
      <c r="R149" s="21" t="s">
        <v>78</v>
      </c>
      <c r="S149" s="21"/>
      <c r="T149" s="21" t="s">
        <v>49</v>
      </c>
      <c r="U149" s="21" t="s">
        <v>66</v>
      </c>
      <c r="V149" s="21" t="s">
        <v>67</v>
      </c>
      <c r="W149" s="21" t="s">
        <v>88</v>
      </c>
      <c r="X149" s="263" t="s">
        <v>307</v>
      </c>
      <c r="Y149" s="61">
        <v>31991</v>
      </c>
      <c r="Z149" s="248"/>
      <c r="AA149" s="27"/>
      <c r="AB149" s="21"/>
      <c r="AC149" s="21" t="s">
        <v>5400</v>
      </c>
      <c r="AD149" s="21" t="s">
        <v>5295</v>
      </c>
      <c r="AE149" s="21"/>
      <c r="AF149" s="21"/>
      <c r="AG149" s="21" t="s">
        <v>74</v>
      </c>
      <c r="AH149" s="21"/>
      <c r="AI149" s="21"/>
      <c r="AJ149" s="21"/>
      <c r="AK149" s="192"/>
      <c r="AL149" s="21"/>
    </row>
    <row r="150" spans="1:38" s="94" customFormat="1" ht="14">
      <c r="A150" s="36">
        <v>29</v>
      </c>
      <c r="B150" s="129" t="s">
        <v>282</v>
      </c>
      <c r="C150" s="21" t="s">
        <v>128</v>
      </c>
      <c r="D150" s="19" t="s">
        <v>288</v>
      </c>
      <c r="E150" s="21" t="s">
        <v>5271</v>
      </c>
      <c r="F150" s="21"/>
      <c r="G150" s="21"/>
      <c r="H150" s="55" t="s">
        <v>5340</v>
      </c>
      <c r="I150" s="2" t="s">
        <v>5375</v>
      </c>
      <c r="J150" s="1"/>
      <c r="K150" s="1">
        <v>1</v>
      </c>
      <c r="L150" s="1">
        <v>1</v>
      </c>
      <c r="M150" s="21"/>
      <c r="N150" s="21"/>
      <c r="O150" s="19" t="s">
        <v>103</v>
      </c>
      <c r="P150" s="37">
        <v>44564</v>
      </c>
      <c r="Q150" s="34"/>
      <c r="R150" s="21" t="s">
        <v>78</v>
      </c>
      <c r="S150" s="21"/>
      <c r="T150" s="21" t="s">
        <v>49</v>
      </c>
      <c r="U150" s="21" t="s">
        <v>66</v>
      </c>
      <c r="V150" s="21" t="s">
        <v>67</v>
      </c>
      <c r="W150" s="21" t="s">
        <v>88</v>
      </c>
      <c r="X150" s="263" t="s">
        <v>67</v>
      </c>
      <c r="Y150" s="61">
        <v>34278</v>
      </c>
      <c r="Z150" s="248"/>
      <c r="AA150" s="27"/>
      <c r="AB150" s="21"/>
      <c r="AC150" s="21" t="s">
        <v>5400</v>
      </c>
      <c r="AD150" s="21" t="s">
        <v>5425</v>
      </c>
      <c r="AE150" s="21"/>
      <c r="AF150" s="21"/>
      <c r="AG150" s="21"/>
      <c r="AH150" s="21" t="s">
        <v>126</v>
      </c>
      <c r="AI150" s="21"/>
      <c r="AJ150" s="21"/>
      <c r="AK150" s="192"/>
      <c r="AL150" s="21"/>
    </row>
    <row r="151" spans="1:38" s="94" customFormat="1" ht="14">
      <c r="A151" s="36">
        <v>30</v>
      </c>
      <c r="B151" s="129" t="s">
        <v>282</v>
      </c>
      <c r="C151" s="21" t="s">
        <v>128</v>
      </c>
      <c r="D151" s="19" t="s">
        <v>288</v>
      </c>
      <c r="E151" s="21" t="s">
        <v>5271</v>
      </c>
      <c r="F151" s="21"/>
      <c r="G151" s="21"/>
      <c r="H151" s="55" t="s">
        <v>5341</v>
      </c>
      <c r="I151" s="2" t="s">
        <v>5376</v>
      </c>
      <c r="J151" s="1"/>
      <c r="K151" s="1">
        <v>1</v>
      </c>
      <c r="L151" s="1">
        <v>1</v>
      </c>
      <c r="M151" s="21"/>
      <c r="N151" s="21"/>
      <c r="O151" s="19" t="s">
        <v>103</v>
      </c>
      <c r="P151" s="37">
        <v>44564</v>
      </c>
      <c r="Q151" s="34"/>
      <c r="R151" s="21" t="s">
        <v>81</v>
      </c>
      <c r="S151" s="21"/>
      <c r="T151" s="21" t="s">
        <v>49</v>
      </c>
      <c r="U151" s="21" t="s">
        <v>126</v>
      </c>
      <c r="V151" s="21" t="s">
        <v>144</v>
      </c>
      <c r="W151" s="21" t="s">
        <v>88</v>
      </c>
      <c r="X151" s="263" t="s">
        <v>2599</v>
      </c>
      <c r="Y151" s="61">
        <v>28210</v>
      </c>
      <c r="Z151" s="248"/>
      <c r="AA151" s="27"/>
      <c r="AB151" s="21"/>
      <c r="AC151" s="21" t="s">
        <v>5400</v>
      </c>
      <c r="AD151" s="21" t="s">
        <v>5421</v>
      </c>
      <c r="AE151" s="21"/>
      <c r="AF151" s="21"/>
      <c r="AG151" s="21"/>
      <c r="AH151" s="21" t="s">
        <v>126</v>
      </c>
      <c r="AI151" s="21"/>
      <c r="AJ151" s="21"/>
      <c r="AK151" s="192"/>
      <c r="AL151" s="21"/>
    </row>
    <row r="152" spans="1:38" s="94" customFormat="1" ht="14">
      <c r="A152" s="36">
        <v>31</v>
      </c>
      <c r="B152" s="129" t="s">
        <v>282</v>
      </c>
      <c r="C152" s="21" t="s">
        <v>128</v>
      </c>
      <c r="D152" s="19" t="s">
        <v>288</v>
      </c>
      <c r="E152" s="21" t="s">
        <v>5271</v>
      </c>
      <c r="F152" s="21"/>
      <c r="G152" s="21"/>
      <c r="H152" s="55" t="s">
        <v>5342</v>
      </c>
      <c r="I152" s="2" t="s">
        <v>5377</v>
      </c>
      <c r="J152" s="1"/>
      <c r="K152" s="1">
        <v>1</v>
      </c>
      <c r="L152" s="1">
        <v>1</v>
      </c>
      <c r="M152" s="21"/>
      <c r="N152" s="21"/>
      <c r="O152" s="19" t="s">
        <v>103</v>
      </c>
      <c r="P152" s="37">
        <v>44564</v>
      </c>
      <c r="Q152" s="34"/>
      <c r="R152" s="21" t="s">
        <v>54</v>
      </c>
      <c r="S152" s="21" t="s">
        <v>62</v>
      </c>
      <c r="T152" s="21" t="s">
        <v>63</v>
      </c>
      <c r="U152" s="21" t="s">
        <v>68</v>
      </c>
      <c r="V152" s="21" t="s">
        <v>2583</v>
      </c>
      <c r="W152" s="21" t="s">
        <v>88</v>
      </c>
      <c r="X152" s="263" t="s">
        <v>5396</v>
      </c>
      <c r="Y152" s="61">
        <v>36154</v>
      </c>
      <c r="Z152" s="248"/>
      <c r="AA152" s="27"/>
      <c r="AB152" s="21"/>
      <c r="AC152" s="21" t="s">
        <v>5400</v>
      </c>
      <c r="AD152" s="21" t="s">
        <v>5426</v>
      </c>
      <c r="AE152" s="21"/>
      <c r="AF152" s="21"/>
      <c r="AG152" s="21"/>
      <c r="AH152" s="21" t="s">
        <v>68</v>
      </c>
      <c r="AI152" s="21"/>
      <c r="AJ152" s="21"/>
      <c r="AK152" s="192"/>
      <c r="AL152" s="21"/>
    </row>
    <row r="153" spans="1:38" s="94" customFormat="1" ht="14">
      <c r="A153" s="36">
        <v>32</v>
      </c>
      <c r="B153" s="129" t="s">
        <v>282</v>
      </c>
      <c r="C153" s="21" t="s">
        <v>128</v>
      </c>
      <c r="D153" s="19" t="s">
        <v>288</v>
      </c>
      <c r="E153" s="21" t="s">
        <v>5271</v>
      </c>
      <c r="F153" s="21"/>
      <c r="G153" s="21"/>
      <c r="H153" s="55" t="s">
        <v>5343</v>
      </c>
      <c r="I153" s="2" t="s">
        <v>5311</v>
      </c>
      <c r="J153" s="1"/>
      <c r="K153" s="1">
        <v>1</v>
      </c>
      <c r="L153" s="1">
        <v>1</v>
      </c>
      <c r="M153" s="21"/>
      <c r="N153" s="21"/>
      <c r="O153" s="19" t="s">
        <v>103</v>
      </c>
      <c r="P153" s="37">
        <v>44564</v>
      </c>
      <c r="Q153" s="34"/>
      <c r="R153" s="21" t="s">
        <v>81</v>
      </c>
      <c r="S153" s="21"/>
      <c r="T153" s="21" t="s">
        <v>49</v>
      </c>
      <c r="U153" s="21" t="s">
        <v>66</v>
      </c>
      <c r="V153" s="21" t="s">
        <v>67</v>
      </c>
      <c r="W153" s="21" t="s">
        <v>88</v>
      </c>
      <c r="X153" s="263" t="s">
        <v>5397</v>
      </c>
      <c r="Y153" s="61">
        <v>27193</v>
      </c>
      <c r="Z153" s="248"/>
      <c r="AA153" s="27"/>
      <c r="AB153" s="21"/>
      <c r="AC153" s="21" t="s">
        <v>5400</v>
      </c>
      <c r="AD153" s="21" t="s">
        <v>5427</v>
      </c>
      <c r="AE153" s="21"/>
      <c r="AF153" s="21"/>
      <c r="AG153" s="21"/>
      <c r="AH153" s="21" t="s">
        <v>66</v>
      </c>
      <c r="AI153" s="21"/>
      <c r="AJ153" s="21"/>
      <c r="AK153" s="192"/>
      <c r="AL153" s="21"/>
    </row>
    <row r="154" spans="1:38" s="94" customFormat="1" ht="14">
      <c r="A154" s="36">
        <v>33</v>
      </c>
      <c r="B154" s="129" t="s">
        <v>282</v>
      </c>
      <c r="C154" s="21" t="s">
        <v>128</v>
      </c>
      <c r="D154" s="19" t="s">
        <v>288</v>
      </c>
      <c r="E154" s="21" t="s">
        <v>5271</v>
      </c>
      <c r="F154" s="21"/>
      <c r="G154" s="21"/>
      <c r="H154" s="55" t="s">
        <v>5344</v>
      </c>
      <c r="I154" s="2" t="s">
        <v>5378</v>
      </c>
      <c r="J154" s="1"/>
      <c r="K154" s="1">
        <v>1</v>
      </c>
      <c r="L154" s="1">
        <v>1</v>
      </c>
      <c r="M154" s="21"/>
      <c r="N154" s="21"/>
      <c r="O154" s="19" t="s">
        <v>103</v>
      </c>
      <c r="P154" s="37">
        <v>44564</v>
      </c>
      <c r="Q154" s="34"/>
      <c r="R154" s="21" t="s">
        <v>78</v>
      </c>
      <c r="S154" s="21"/>
      <c r="T154" s="21" t="s">
        <v>49</v>
      </c>
      <c r="U154" s="21" t="s">
        <v>64</v>
      </c>
      <c r="V154" s="21" t="s">
        <v>5428</v>
      </c>
      <c r="W154" s="21" t="s">
        <v>88</v>
      </c>
      <c r="X154" s="263" t="s">
        <v>2620</v>
      </c>
      <c r="Y154" s="61">
        <v>28060</v>
      </c>
      <c r="Z154" s="248"/>
      <c r="AA154" s="27"/>
      <c r="AB154" s="21"/>
      <c r="AC154" s="21" t="s">
        <v>5400</v>
      </c>
      <c r="AD154" s="21" t="s">
        <v>5429</v>
      </c>
      <c r="AE154" s="21"/>
      <c r="AF154" s="21"/>
      <c r="AG154" s="21"/>
      <c r="AH154" s="21" t="s">
        <v>64</v>
      </c>
      <c r="AI154" s="21"/>
      <c r="AJ154" s="21"/>
      <c r="AK154" s="192"/>
      <c r="AL154" s="21"/>
    </row>
    <row r="155" spans="1:38" s="94" customFormat="1" ht="14">
      <c r="A155" s="36">
        <v>35</v>
      </c>
      <c r="B155" s="129" t="s">
        <v>282</v>
      </c>
      <c r="C155" s="21" t="s">
        <v>128</v>
      </c>
      <c r="D155" s="19" t="s">
        <v>288</v>
      </c>
      <c r="E155" s="21" t="s">
        <v>5271</v>
      </c>
      <c r="F155" s="21"/>
      <c r="G155" s="21"/>
      <c r="H155" s="55" t="s">
        <v>5346</v>
      </c>
      <c r="I155" s="2" t="s">
        <v>5380</v>
      </c>
      <c r="J155" s="1"/>
      <c r="K155" s="1">
        <v>1</v>
      </c>
      <c r="L155" s="1">
        <v>1</v>
      </c>
      <c r="M155" s="21"/>
      <c r="N155" s="21"/>
      <c r="O155" s="19" t="s">
        <v>103</v>
      </c>
      <c r="P155" s="37">
        <v>44564</v>
      </c>
      <c r="Q155" s="34"/>
      <c r="R155" s="21" t="s">
        <v>78</v>
      </c>
      <c r="S155" s="21"/>
      <c r="T155" s="21" t="s">
        <v>73</v>
      </c>
      <c r="U155" s="21" t="s">
        <v>68</v>
      </c>
      <c r="V155" s="21" t="s">
        <v>140</v>
      </c>
      <c r="W155" s="21" t="s">
        <v>88</v>
      </c>
      <c r="X155" s="263" t="s">
        <v>289</v>
      </c>
      <c r="Y155" s="61">
        <v>29040</v>
      </c>
      <c r="Z155" s="248"/>
      <c r="AA155" s="27"/>
      <c r="AB155" s="21"/>
      <c r="AC155" s="21" t="s">
        <v>5400</v>
      </c>
      <c r="AD155" s="21" t="s">
        <v>5432</v>
      </c>
      <c r="AE155" s="21"/>
      <c r="AF155" s="21"/>
      <c r="AG155" s="21"/>
      <c r="AH155" s="21" t="s">
        <v>68</v>
      </c>
      <c r="AI155" s="21"/>
      <c r="AJ155" s="21"/>
      <c r="AK155" s="192"/>
      <c r="AL155" s="21"/>
    </row>
    <row r="156" spans="1:38" s="94" customFormat="1" ht="14">
      <c r="A156" s="36">
        <v>36</v>
      </c>
      <c r="B156" s="129" t="s">
        <v>282</v>
      </c>
      <c r="C156" s="21" t="s">
        <v>128</v>
      </c>
      <c r="D156" s="19" t="s">
        <v>288</v>
      </c>
      <c r="E156" s="21" t="s">
        <v>5271</v>
      </c>
      <c r="F156" s="21"/>
      <c r="G156" s="21"/>
      <c r="H156" s="55" t="s">
        <v>5347</v>
      </c>
      <c r="I156" s="2" t="s">
        <v>5381</v>
      </c>
      <c r="J156" s="1"/>
      <c r="K156" s="1">
        <v>1</v>
      </c>
      <c r="L156" s="1">
        <v>1</v>
      </c>
      <c r="M156" s="21"/>
      <c r="N156" s="21"/>
      <c r="O156" s="19" t="s">
        <v>103</v>
      </c>
      <c r="P156" s="37">
        <v>44564</v>
      </c>
      <c r="Q156" s="34"/>
      <c r="R156" s="21" t="s">
        <v>78</v>
      </c>
      <c r="S156" s="21"/>
      <c r="T156" s="21" t="s">
        <v>49</v>
      </c>
      <c r="U156" s="21" t="s">
        <v>126</v>
      </c>
      <c r="V156" s="21" t="s">
        <v>144</v>
      </c>
      <c r="W156" s="21" t="s">
        <v>88</v>
      </c>
      <c r="X156" s="263" t="s">
        <v>5399</v>
      </c>
      <c r="Y156" s="61">
        <v>33230</v>
      </c>
      <c r="Z156" s="248"/>
      <c r="AA156" s="27"/>
      <c r="AB156" s="21"/>
      <c r="AC156" s="21" t="s">
        <v>5400</v>
      </c>
      <c r="AD156" s="21" t="s">
        <v>5433</v>
      </c>
      <c r="AE156" s="21"/>
      <c r="AF156" s="21"/>
      <c r="AG156" s="21"/>
      <c r="AH156" s="21" t="s">
        <v>68</v>
      </c>
      <c r="AI156" s="21"/>
      <c r="AJ156" s="21"/>
      <c r="AK156" s="192"/>
      <c r="AL156" s="21"/>
    </row>
    <row r="157" spans="1:38" s="94" customFormat="1" ht="14">
      <c r="A157" s="36">
        <v>37</v>
      </c>
      <c r="B157" s="129" t="s">
        <v>282</v>
      </c>
      <c r="C157" s="21" t="s">
        <v>128</v>
      </c>
      <c r="D157" s="19" t="s">
        <v>288</v>
      </c>
      <c r="E157" s="21" t="s">
        <v>5271</v>
      </c>
      <c r="F157" s="21"/>
      <c r="G157" s="21"/>
      <c r="H157" s="55" t="s">
        <v>5348</v>
      </c>
      <c r="I157" s="2" t="s">
        <v>5382</v>
      </c>
      <c r="J157" s="1">
        <v>1</v>
      </c>
      <c r="K157" s="1"/>
      <c r="L157" s="1">
        <v>1</v>
      </c>
      <c r="M157" s="21"/>
      <c r="N157" s="21"/>
      <c r="O157" s="19" t="s">
        <v>103</v>
      </c>
      <c r="P157" s="37">
        <v>44564</v>
      </c>
      <c r="Q157" s="34"/>
      <c r="R157" s="21" t="s">
        <v>54</v>
      </c>
      <c r="S157" s="21" t="s">
        <v>62</v>
      </c>
      <c r="T157" s="21" t="s">
        <v>49</v>
      </c>
      <c r="U157" s="21" t="s">
        <v>126</v>
      </c>
      <c r="V157" s="21" t="s">
        <v>144</v>
      </c>
      <c r="W157" s="21" t="s">
        <v>76</v>
      </c>
      <c r="X157" s="263" t="s">
        <v>2599</v>
      </c>
      <c r="Y157" s="61">
        <v>36815</v>
      </c>
      <c r="Z157" s="248"/>
      <c r="AA157" s="27"/>
      <c r="AB157" s="21"/>
      <c r="AC157" s="21" t="s">
        <v>5400</v>
      </c>
      <c r="AD157" s="21" t="s">
        <v>5434</v>
      </c>
      <c r="AE157" s="21"/>
      <c r="AF157" s="21"/>
      <c r="AG157" s="21"/>
      <c r="AH157" s="21" t="s">
        <v>126</v>
      </c>
      <c r="AI157" s="21"/>
      <c r="AJ157" s="21"/>
      <c r="AK157" s="192"/>
      <c r="AL157" s="21"/>
    </row>
    <row r="158" spans="1:38" ht="13.5" thickBot="1"/>
    <row r="159" spans="1:38" ht="14.5" thickTop="1">
      <c r="A159" s="225"/>
      <c r="B159" s="14"/>
      <c r="C159" s="9"/>
      <c r="D159" s="9"/>
      <c r="E159" s="9"/>
      <c r="F159" s="9"/>
      <c r="G159" s="9"/>
      <c r="H159" s="9"/>
      <c r="I159" s="10"/>
      <c r="J159" s="226">
        <f>SUM(J123:J158)</f>
        <v>16</v>
      </c>
      <c r="K159" s="226">
        <f>SUM(K123:K158)</f>
        <v>19</v>
      </c>
      <c r="L159" s="226">
        <f>SUM(L123:L158)</f>
        <v>35</v>
      </c>
      <c r="M159" s="226">
        <f>SUM(M123:M158)</f>
        <v>0</v>
      </c>
      <c r="N159" s="226">
        <f>SUM(N123:N158)</f>
        <v>0</v>
      </c>
      <c r="O159" s="11"/>
      <c r="P159" s="13"/>
      <c r="Q159" s="12"/>
      <c r="R159" s="13"/>
      <c r="S159" s="9"/>
      <c r="T159" s="9"/>
      <c r="U159" s="9"/>
      <c r="V159" s="9"/>
      <c r="W159" s="9"/>
      <c r="X159" s="10"/>
      <c r="Y159" s="227"/>
      <c r="Z159" s="14"/>
      <c r="AA159" s="14"/>
      <c r="AB159" s="14"/>
      <c r="AC159" s="9"/>
      <c r="AD159" s="9"/>
      <c r="AE159" s="9"/>
      <c r="AF159" s="9"/>
      <c r="AG159" s="9"/>
      <c r="AH159" s="9"/>
      <c r="AI159" s="14"/>
      <c r="AJ159" s="14"/>
      <c r="AK159" s="15"/>
      <c r="AL159" s="228"/>
    </row>
    <row r="160" spans="1:38" ht="14">
      <c r="A160" s="229"/>
      <c r="B160" s="230"/>
      <c r="C160" s="231"/>
      <c r="D160" s="231"/>
      <c r="E160" s="231"/>
      <c r="F160" s="231"/>
      <c r="G160" s="231"/>
      <c r="H160" s="231"/>
      <c r="I160" s="232"/>
      <c r="J160" s="813">
        <f>J159+K159</f>
        <v>35</v>
      </c>
      <c r="K160" s="813"/>
      <c r="L160" s="814">
        <f>L159+M159+N159</f>
        <v>35</v>
      </c>
      <c r="M160" s="815"/>
      <c r="N160" s="816"/>
      <c r="O160" s="233"/>
      <c r="P160" s="234"/>
      <c r="Q160" s="233"/>
      <c r="R160" s="231"/>
      <c r="S160" s="231"/>
      <c r="T160" s="232"/>
      <c r="U160" s="231"/>
      <c r="V160" s="231"/>
      <c r="W160" s="232"/>
      <c r="X160" s="235"/>
      <c r="Y160" s="230"/>
      <c r="Z160" s="230"/>
      <c r="AA160" s="230"/>
      <c r="AB160" s="231"/>
      <c r="AC160" s="231"/>
      <c r="AD160" s="231"/>
      <c r="AE160" s="231"/>
      <c r="AF160" s="231"/>
      <c r="AG160" s="231"/>
      <c r="AH160" s="230"/>
      <c r="AI160" s="230"/>
      <c r="AJ160" s="236"/>
      <c r="AK160" s="237"/>
      <c r="AL160" s="237"/>
    </row>
    <row r="161" spans="1:38">
      <c r="A161" s="105"/>
      <c r="O161" s="106"/>
      <c r="P161" s="88"/>
      <c r="T161" s="89"/>
      <c r="W161" s="89"/>
      <c r="X161" s="91"/>
      <c r="Y161" s="88"/>
      <c r="AJ161" s="92"/>
    </row>
    <row r="165" spans="1:38" s="94" customFormat="1" ht="14">
      <c r="A165" s="36">
        <v>28</v>
      </c>
      <c r="B165" s="129" t="s">
        <v>282</v>
      </c>
      <c r="C165" s="21" t="s">
        <v>128</v>
      </c>
      <c r="D165" s="19" t="s">
        <v>288</v>
      </c>
      <c r="E165" s="21" t="s">
        <v>5271</v>
      </c>
      <c r="F165" s="21"/>
      <c r="G165" s="21"/>
      <c r="H165" s="55" t="s">
        <v>5339</v>
      </c>
      <c r="I165" s="543" t="s">
        <v>5374</v>
      </c>
      <c r="J165" s="1">
        <v>1</v>
      </c>
      <c r="K165" s="1"/>
      <c r="L165" s="1">
        <v>1</v>
      </c>
      <c r="M165" s="21"/>
      <c r="N165" s="21"/>
      <c r="O165" s="19" t="s">
        <v>103</v>
      </c>
      <c r="P165" s="37">
        <v>44564</v>
      </c>
      <c r="Q165" s="34"/>
      <c r="R165" s="21" t="s">
        <v>54</v>
      </c>
      <c r="S165" s="21" t="s">
        <v>62</v>
      </c>
      <c r="T165" s="21" t="s">
        <v>49</v>
      </c>
      <c r="U165" s="21" t="s">
        <v>126</v>
      </c>
      <c r="V165" s="21" t="s">
        <v>144</v>
      </c>
      <c r="W165" s="21" t="s">
        <v>76</v>
      </c>
      <c r="X165" s="263" t="s">
        <v>2599</v>
      </c>
      <c r="Y165" s="61">
        <v>35253</v>
      </c>
      <c r="Z165" s="248"/>
      <c r="AA165" s="27"/>
      <c r="AB165" s="21"/>
      <c r="AC165" s="21" t="s">
        <v>5400</v>
      </c>
      <c r="AD165" s="21" t="s">
        <v>5424</v>
      </c>
      <c r="AE165" s="21"/>
      <c r="AF165" s="21"/>
      <c r="AG165" s="21"/>
      <c r="AH165" s="21" t="s">
        <v>126</v>
      </c>
      <c r="AI165" s="21"/>
      <c r="AJ165" s="21"/>
      <c r="AK165" s="192"/>
      <c r="AL165" s="21"/>
    </row>
    <row r="166" spans="1:38" s="94" customFormat="1" ht="14">
      <c r="A166" s="36">
        <v>34</v>
      </c>
      <c r="B166" s="129" t="s">
        <v>282</v>
      </c>
      <c r="C166" s="21" t="s">
        <v>128</v>
      </c>
      <c r="D166" s="19" t="s">
        <v>288</v>
      </c>
      <c r="E166" s="21" t="s">
        <v>5271</v>
      </c>
      <c r="F166" s="21"/>
      <c r="G166" s="21"/>
      <c r="H166" s="55" t="s">
        <v>5345</v>
      </c>
      <c r="I166" s="543" t="s">
        <v>5379</v>
      </c>
      <c r="J166" s="1"/>
      <c r="K166" s="1">
        <v>1</v>
      </c>
      <c r="L166" s="1">
        <v>1</v>
      </c>
      <c r="M166" s="21"/>
      <c r="N166" s="21"/>
      <c r="O166" s="19" t="s">
        <v>103</v>
      </c>
      <c r="P166" s="37">
        <v>44564</v>
      </c>
      <c r="Q166" s="34"/>
      <c r="R166" s="21" t="s">
        <v>78</v>
      </c>
      <c r="S166" s="21"/>
      <c r="T166" s="21" t="s">
        <v>73</v>
      </c>
      <c r="U166" s="21" t="s">
        <v>68</v>
      </c>
      <c r="V166" s="21" t="s">
        <v>140</v>
      </c>
      <c r="W166" s="21" t="s">
        <v>88</v>
      </c>
      <c r="X166" s="263" t="s">
        <v>5398</v>
      </c>
      <c r="Y166" s="61">
        <v>29425</v>
      </c>
      <c r="Z166" s="248"/>
      <c r="AA166" s="27"/>
      <c r="AB166" s="21"/>
      <c r="AC166" s="21" t="s">
        <v>5400</v>
      </c>
      <c r="AD166" s="21" t="s">
        <v>5431</v>
      </c>
      <c r="AE166" s="21"/>
      <c r="AF166" s="21"/>
      <c r="AG166" s="21"/>
      <c r="AH166" s="21" t="s">
        <v>68</v>
      </c>
      <c r="AI166" s="21"/>
      <c r="AJ166" s="21"/>
      <c r="AK166" s="192"/>
      <c r="AL166" s="21"/>
    </row>
  </sheetData>
  <autoFilter ref="A34:AL104">
    <filterColumn colId="2" showButton="0"/>
    <filterColumn colId="9" showButton="0"/>
    <filterColumn colId="11" showButton="0"/>
    <filterColumn colId="12" showButton="0"/>
    <filterColumn colId="15" showButton="0"/>
    <filterColumn colId="20" showButton="0"/>
    <filterColumn colId="23" showButton="0"/>
    <filterColumn colId="26" showButton="0"/>
    <filterColumn colId="28" showButton="0"/>
    <filterColumn colId="30" showButton="0"/>
    <filterColumn colId="31" showButton="0"/>
    <filterColumn colId="32" showButton="0"/>
    <sortState ref="A37:AL112">
      <sortCondition ref="I34:I112"/>
    </sortState>
  </autoFilter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60:K160"/>
    <mergeCell ref="L160:N160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A34:A35"/>
    <mergeCell ref="B34:B35"/>
    <mergeCell ref="C34:D34"/>
    <mergeCell ref="E34:E35"/>
    <mergeCell ref="F34:F35"/>
    <mergeCell ref="G34:G35"/>
    <mergeCell ref="H34:H35"/>
    <mergeCell ref="I34:I35"/>
    <mergeCell ref="J34:K34"/>
    <mergeCell ref="L34:N34"/>
    <mergeCell ref="O34:O35"/>
    <mergeCell ref="P34:Q34"/>
    <mergeCell ref="R34:R35"/>
    <mergeCell ref="S34:S35"/>
    <mergeCell ref="T34:T35"/>
    <mergeCell ref="U34:V34"/>
    <mergeCell ref="W34:W35"/>
    <mergeCell ref="X34:Y34"/>
    <mergeCell ref="Z34:Z35"/>
    <mergeCell ref="AA34:AB34"/>
    <mergeCell ref="AC34:AD34"/>
    <mergeCell ref="AE34:AH34"/>
    <mergeCell ref="AI34:AI35"/>
    <mergeCell ref="AJ34:AJ35"/>
    <mergeCell ref="AK34:AK35"/>
    <mergeCell ref="O121:O122"/>
    <mergeCell ref="P121:Q121"/>
    <mergeCell ref="R121:R122"/>
    <mergeCell ref="S121:S122"/>
    <mergeCell ref="T121:T122"/>
    <mergeCell ref="G121:G122"/>
    <mergeCell ref="H121:H122"/>
    <mergeCell ref="I121:I122"/>
    <mergeCell ref="J121:K121"/>
    <mergeCell ref="L121:N121"/>
    <mergeCell ref="A121:A122"/>
    <mergeCell ref="B121:B122"/>
    <mergeCell ref="C121:D121"/>
    <mergeCell ref="E121:E122"/>
    <mergeCell ref="F121:F122"/>
    <mergeCell ref="AL121:AL122"/>
    <mergeCell ref="J115:K115"/>
    <mergeCell ref="L115:N115"/>
    <mergeCell ref="J28:K28"/>
    <mergeCell ref="L28:N28"/>
    <mergeCell ref="AC121:AD121"/>
    <mergeCell ref="AE121:AH121"/>
    <mergeCell ref="AI121:AI122"/>
    <mergeCell ref="AJ121:AJ122"/>
    <mergeCell ref="AK121:AK122"/>
    <mergeCell ref="U121:V121"/>
    <mergeCell ref="W121:W122"/>
    <mergeCell ref="X121:Y121"/>
    <mergeCell ref="Z121:Z122"/>
    <mergeCell ref="AA121:AB121"/>
    <mergeCell ref="AL34:AL35"/>
  </mergeCells>
  <conditionalFormatting sqref="G4:G5">
    <cfRule type="duplicateValues" dxfId="101" priority="12"/>
  </conditionalFormatting>
  <conditionalFormatting sqref="H4:H5">
    <cfRule type="duplicateValues" dxfId="100" priority="11"/>
  </conditionalFormatting>
  <conditionalFormatting sqref="G34:G35">
    <cfRule type="duplicateValues" dxfId="99" priority="5"/>
  </conditionalFormatting>
  <conditionalFormatting sqref="H34:H35">
    <cfRule type="duplicateValues" dxfId="98" priority="4"/>
  </conditionalFormatting>
  <conditionalFormatting sqref="G121:G122">
    <cfRule type="duplicateValues" dxfId="97" priority="2"/>
  </conditionalFormatting>
  <conditionalFormatting sqref="H121:H122">
    <cfRule type="duplicateValues" dxfId="96" priority="1"/>
  </conditionalFormatting>
  <conditionalFormatting sqref="I4:I5">
    <cfRule type="duplicateValues" dxfId="95" priority="41"/>
  </conditionalFormatting>
  <conditionalFormatting sqref="I34:I35">
    <cfRule type="duplicateValues" dxfId="94" priority="42"/>
  </conditionalFormatting>
  <conditionalFormatting sqref="I121:I122">
    <cfRule type="duplicateValues" dxfId="93" priority="4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52"/>
  <sheetViews>
    <sheetView topLeftCell="G124" zoomScale="70" zoomScaleNormal="70" workbookViewId="0">
      <selection activeCell="N21" sqref="N21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4.54296875" style="88" customWidth="1"/>
    <col min="4" max="4" width="16.81640625" style="88" customWidth="1"/>
    <col min="5" max="5" width="19.26953125" style="88" customWidth="1"/>
    <col min="6" max="6" width="13.7265625" style="88" customWidth="1"/>
    <col min="7" max="7" width="15.7265625" style="88" customWidth="1"/>
    <col min="8" max="8" width="16.26953125" style="88" customWidth="1"/>
    <col min="9" max="9" width="30.26953125" style="89" customWidth="1"/>
    <col min="10" max="10" width="7.7265625" style="88" customWidth="1"/>
    <col min="11" max="14" width="6.7265625" style="88" customWidth="1"/>
    <col min="15" max="15" width="6.26953125" style="88" customWidth="1"/>
    <col min="16" max="16" width="17.269531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5" thickTop="1">
      <c r="A6" s="64">
        <v>1</v>
      </c>
      <c r="B6" s="29" t="s">
        <v>282</v>
      </c>
      <c r="C6" s="1" t="s">
        <v>128</v>
      </c>
      <c r="D6" s="1" t="s">
        <v>283</v>
      </c>
      <c r="E6" s="1" t="s">
        <v>3778</v>
      </c>
      <c r="F6" s="1" t="s">
        <v>1479</v>
      </c>
      <c r="G6" s="160" t="s">
        <v>4776</v>
      </c>
      <c r="H6" s="1" t="s">
        <v>1480</v>
      </c>
      <c r="I6" s="2" t="s">
        <v>1481</v>
      </c>
      <c r="J6" s="1">
        <v>1</v>
      </c>
      <c r="K6" s="1"/>
      <c r="L6" s="1">
        <v>1</v>
      </c>
      <c r="M6" s="1"/>
      <c r="N6" s="1"/>
      <c r="O6" s="1" t="s">
        <v>6338</v>
      </c>
      <c r="P6" s="20">
        <v>42387</v>
      </c>
      <c r="Q6" s="4" t="str">
        <f ca="1">DATEDIF(P6,NOW(),"Y")&amp;" Tahun "&amp;DATEDIF(P6,NOW(),"YM")&amp;" Bulan"&amp;DATEDIF(P6,NOW(),"MD")&amp;" Hari"</f>
        <v>6 Tahun 6 Bulan18 Hari</v>
      </c>
      <c r="R6" s="1" t="s">
        <v>109</v>
      </c>
      <c r="S6" s="1" t="s">
        <v>2622</v>
      </c>
      <c r="T6" s="1" t="s">
        <v>49</v>
      </c>
      <c r="U6" s="1" t="s">
        <v>124</v>
      </c>
      <c r="V6" s="1" t="s">
        <v>147</v>
      </c>
      <c r="W6" s="1" t="s">
        <v>71</v>
      </c>
      <c r="X6" s="2" t="s">
        <v>147</v>
      </c>
      <c r="Y6" s="71">
        <v>30186</v>
      </c>
      <c r="Z6" s="4" t="str">
        <f ca="1">DATEDIF(Y6,NOW(),"Y")&amp;" Tahun "&amp;DATEDIF(Y6,NOW(),"YM")&amp;" Bulan"</f>
        <v>39 Tahun 11 Bulan</v>
      </c>
      <c r="AA6" s="1"/>
      <c r="AB6" s="1"/>
      <c r="AC6" s="1" t="s">
        <v>4645</v>
      </c>
      <c r="AD6" s="1" t="s">
        <v>146</v>
      </c>
      <c r="AE6" s="1"/>
      <c r="AF6" s="1" t="s">
        <v>146</v>
      </c>
      <c r="AG6" s="1" t="s">
        <v>146</v>
      </c>
      <c r="AH6" s="1" t="s">
        <v>146</v>
      </c>
      <c r="AI6" s="1">
        <v>16005269580</v>
      </c>
      <c r="AJ6" s="1"/>
      <c r="AK6" s="286">
        <v>672695517655000</v>
      </c>
      <c r="AL6" s="1">
        <v>431851098</v>
      </c>
    </row>
    <row r="7" spans="1:38" s="97" customFormat="1" ht="14">
      <c r="A7" s="64">
        <v>2</v>
      </c>
      <c r="B7" s="29" t="s">
        <v>282</v>
      </c>
      <c r="C7" s="1" t="s">
        <v>128</v>
      </c>
      <c r="D7" s="1" t="s">
        <v>283</v>
      </c>
      <c r="E7" s="1" t="s">
        <v>160</v>
      </c>
      <c r="F7" s="1" t="s">
        <v>1482</v>
      </c>
      <c r="G7" s="1" t="s">
        <v>1483</v>
      </c>
      <c r="H7" s="1" t="s">
        <v>1484</v>
      </c>
      <c r="I7" s="2" t="s">
        <v>1485</v>
      </c>
      <c r="J7" s="1">
        <v>1</v>
      </c>
      <c r="K7" s="1"/>
      <c r="L7" s="1">
        <v>1</v>
      </c>
      <c r="M7" s="1"/>
      <c r="N7" s="1"/>
      <c r="O7" s="1" t="s">
        <v>6347</v>
      </c>
      <c r="P7" s="20">
        <v>42417</v>
      </c>
      <c r="Q7" s="4" t="str">
        <f ca="1">DATEDIF(P7,NOW(),"Y")&amp;" Tahun "&amp;DATEDIF(P7,NOW(),"YM")&amp;" Bulan"&amp;DATEDIF(P7,NOW(),"MD")&amp;" Hari"</f>
        <v>6 Tahun 5 Bulan19 Hari</v>
      </c>
      <c r="R7" s="1" t="s">
        <v>58</v>
      </c>
      <c r="S7" s="1" t="s">
        <v>123</v>
      </c>
      <c r="T7" s="1" t="s">
        <v>49</v>
      </c>
      <c r="U7" s="1" t="s">
        <v>50</v>
      </c>
      <c r="V7" s="1" t="s">
        <v>50</v>
      </c>
      <c r="W7" s="1" t="s">
        <v>71</v>
      </c>
      <c r="X7" s="2" t="s">
        <v>194</v>
      </c>
      <c r="Y7" s="71">
        <v>28164</v>
      </c>
      <c r="Z7" s="4" t="str">
        <f ca="1">DATEDIF(Y7,NOW(),"Y")&amp;" Tahun "&amp;DATEDIF(Y7,NOW(),"YM")&amp;" Bulan"</f>
        <v>45 Tahun 5 Bulan</v>
      </c>
      <c r="AA7" s="1"/>
      <c r="AB7" s="1"/>
      <c r="AC7" s="1" t="s">
        <v>4645</v>
      </c>
      <c r="AD7" s="1" t="s">
        <v>4643</v>
      </c>
      <c r="AE7" s="1"/>
      <c r="AF7" s="1" t="s">
        <v>146</v>
      </c>
      <c r="AG7" s="1" t="s">
        <v>146</v>
      </c>
      <c r="AH7" s="1" t="s">
        <v>146</v>
      </c>
      <c r="AI7" s="1">
        <v>96110105853</v>
      </c>
      <c r="AJ7" s="1"/>
      <c r="AK7" s="286"/>
      <c r="AL7" s="1">
        <v>434853784</v>
      </c>
    </row>
    <row r="8" spans="1:38" s="97" customFormat="1" ht="14">
      <c r="A8" s="64">
        <v>3</v>
      </c>
      <c r="B8" s="29" t="s">
        <v>282</v>
      </c>
      <c r="C8" s="1" t="s">
        <v>128</v>
      </c>
      <c r="D8" s="1" t="s">
        <v>283</v>
      </c>
      <c r="E8" s="1" t="s">
        <v>435</v>
      </c>
      <c r="F8" s="1" t="s">
        <v>1477</v>
      </c>
      <c r="G8" s="1" t="s">
        <v>1478</v>
      </c>
      <c r="H8" s="5" t="s">
        <v>4151</v>
      </c>
      <c r="I8" s="2" t="s">
        <v>4152</v>
      </c>
      <c r="J8" s="1">
        <v>1</v>
      </c>
      <c r="K8" s="1"/>
      <c r="L8" s="1">
        <v>1</v>
      </c>
      <c r="M8" s="1"/>
      <c r="N8" s="1"/>
      <c r="O8" s="1" t="s">
        <v>116</v>
      </c>
      <c r="P8" s="20">
        <v>42025</v>
      </c>
      <c r="Q8" s="4" t="str">
        <f t="shared" ref="Q8:Q77" ca="1" si="0">DATEDIF(P8,NOW(),"Y")&amp;" Tahun "&amp;DATEDIF(P8,NOW(),"YM")&amp;" Bulan"&amp;DATEDIF(P8,NOW(),"MD")&amp;" Hari"</f>
        <v>7 Tahun 6 Bulan15 Hari</v>
      </c>
      <c r="R8" s="1" t="s">
        <v>54</v>
      </c>
      <c r="S8" s="1" t="s">
        <v>146</v>
      </c>
      <c r="T8" s="1" t="s">
        <v>73</v>
      </c>
      <c r="U8" s="1" t="s">
        <v>74</v>
      </c>
      <c r="V8" s="1" t="s">
        <v>75</v>
      </c>
      <c r="W8" s="1" t="s">
        <v>76</v>
      </c>
      <c r="X8" s="2" t="s">
        <v>136</v>
      </c>
      <c r="Y8" s="71">
        <v>33088</v>
      </c>
      <c r="Z8" s="4" t="str">
        <f t="shared" ref="Z8:Z77" ca="1" si="1">DATEDIF(Y8,NOW(),"Y")&amp;" Tahun "&amp;DATEDIF(Y8,NOW(),"YM")&amp;" Bulan"</f>
        <v>32 Tahun 0 Bulan</v>
      </c>
      <c r="AA8" s="1"/>
      <c r="AB8" s="1"/>
      <c r="AC8" s="1" t="s">
        <v>4645</v>
      </c>
      <c r="AD8" s="1" t="s">
        <v>4653</v>
      </c>
      <c r="AE8" s="1"/>
      <c r="AF8" s="1" t="s">
        <v>146</v>
      </c>
      <c r="AG8" s="1" t="s">
        <v>146</v>
      </c>
      <c r="AH8" s="1" t="s">
        <v>146</v>
      </c>
      <c r="AI8" s="1"/>
      <c r="AJ8" s="1"/>
      <c r="AK8" s="286"/>
      <c r="AL8" s="1">
        <v>388146084</v>
      </c>
    </row>
    <row r="9" spans="1:38" s="97" customFormat="1" ht="14">
      <c r="A9" s="64">
        <v>4</v>
      </c>
      <c r="B9" s="29" t="s">
        <v>282</v>
      </c>
      <c r="C9" s="1" t="s">
        <v>128</v>
      </c>
      <c r="D9" s="1" t="s">
        <v>283</v>
      </c>
      <c r="E9" s="1" t="s">
        <v>164</v>
      </c>
      <c r="F9" s="1" t="s">
        <v>1511</v>
      </c>
      <c r="G9" s="1" t="s">
        <v>1512</v>
      </c>
      <c r="H9" s="1" t="s">
        <v>1513</v>
      </c>
      <c r="I9" s="2" t="s">
        <v>1514</v>
      </c>
      <c r="J9" s="1"/>
      <c r="K9" s="1">
        <v>1</v>
      </c>
      <c r="L9" s="1">
        <v>1</v>
      </c>
      <c r="M9" s="1"/>
      <c r="N9" s="1"/>
      <c r="O9" s="1" t="s">
        <v>107</v>
      </c>
      <c r="P9" s="20">
        <v>43710</v>
      </c>
      <c r="Q9" s="4" t="str">
        <f ca="1">DATEDIF(P9,NOW(),"Y")&amp;" Tahun "&amp;DATEDIF(P9,NOW(),"YM")&amp;" Bulan"&amp;DATEDIF(P9,NOW(),"MD")&amp;" Hari"</f>
        <v>2 Tahun 11 Bulan3 Hari</v>
      </c>
      <c r="R9" s="1" t="s">
        <v>54</v>
      </c>
      <c r="S9" s="1" t="s">
        <v>146</v>
      </c>
      <c r="T9" s="1" t="s">
        <v>49</v>
      </c>
      <c r="U9" s="1" t="s">
        <v>50</v>
      </c>
      <c r="V9" s="1" t="s">
        <v>50</v>
      </c>
      <c r="W9" s="1" t="s">
        <v>76</v>
      </c>
      <c r="X9" s="2" t="s">
        <v>169</v>
      </c>
      <c r="Y9" s="71">
        <v>31741</v>
      </c>
      <c r="Z9" s="4" t="str">
        <f ca="1">DATEDIF(Y9,NOW(),"Y")&amp;" Tahun "&amp;DATEDIF(Y9,NOW(),"YM")&amp;" Bulan"</f>
        <v>35 Tahun 8 Bulan</v>
      </c>
      <c r="AA9" s="1"/>
      <c r="AB9" s="1"/>
      <c r="AC9" s="1" t="s">
        <v>4645</v>
      </c>
      <c r="AD9" s="1" t="s">
        <v>3038</v>
      </c>
      <c r="AE9" s="1"/>
      <c r="AF9" s="1" t="s">
        <v>57</v>
      </c>
      <c r="AG9" s="1" t="s">
        <v>146</v>
      </c>
      <c r="AH9" s="1" t="s">
        <v>146</v>
      </c>
      <c r="AI9" s="1">
        <v>17064030160</v>
      </c>
      <c r="AJ9" s="1"/>
      <c r="AK9" s="286">
        <v>935974279956000</v>
      </c>
      <c r="AL9" s="1"/>
    </row>
    <row r="10" spans="1:38" s="97" customFormat="1" ht="14">
      <c r="A10" s="64">
        <v>5</v>
      </c>
      <c r="B10" s="29" t="s">
        <v>282</v>
      </c>
      <c r="C10" s="1" t="s">
        <v>128</v>
      </c>
      <c r="D10" s="1" t="s">
        <v>283</v>
      </c>
      <c r="E10" s="1" t="s">
        <v>164</v>
      </c>
      <c r="F10" s="1"/>
      <c r="G10" s="1" t="s">
        <v>4035</v>
      </c>
      <c r="H10" s="1" t="s">
        <v>3688</v>
      </c>
      <c r="I10" s="2" t="s">
        <v>3689</v>
      </c>
      <c r="J10" s="1"/>
      <c r="K10" s="1">
        <v>1</v>
      </c>
      <c r="L10" s="1">
        <v>1</v>
      </c>
      <c r="M10" s="1"/>
      <c r="N10" s="1"/>
      <c r="O10" s="1" t="s">
        <v>120</v>
      </c>
      <c r="P10" s="20">
        <v>44388</v>
      </c>
      <c r="Q10" s="4" t="str">
        <f ca="1">DATEDIF(P10,NOW(),"Y")&amp;" Tahun "&amp;DATEDIF(P10,NOW(),"YM")&amp;" Bulan"&amp;DATEDIF(P10,NOW(),"MD")&amp;" Hari"</f>
        <v>1 Tahun 0 Bulan25 Hari</v>
      </c>
      <c r="R10" s="1" t="s">
        <v>109</v>
      </c>
      <c r="S10" s="1" t="s">
        <v>2625</v>
      </c>
      <c r="T10" s="1" t="s">
        <v>73</v>
      </c>
      <c r="U10" s="1" t="s">
        <v>66</v>
      </c>
      <c r="V10" s="1" t="s">
        <v>118</v>
      </c>
      <c r="W10" s="1" t="s">
        <v>76</v>
      </c>
      <c r="X10" s="2" t="s">
        <v>266</v>
      </c>
      <c r="Y10" s="71">
        <v>34548</v>
      </c>
      <c r="Z10" s="4" t="str">
        <f ca="1">DATEDIF(Y10,NOW(),"Y")&amp;" Tahun "&amp;DATEDIF(Y10,NOW(),"YM")&amp;" Bulan"</f>
        <v>28 Tahun 0 Bulan</v>
      </c>
      <c r="AA10" s="1"/>
      <c r="AB10" s="1"/>
      <c r="AC10" s="1" t="s">
        <v>4645</v>
      </c>
      <c r="AD10" s="1" t="s">
        <v>3690</v>
      </c>
      <c r="AE10" s="1"/>
      <c r="AF10" s="1" t="s">
        <v>57</v>
      </c>
      <c r="AG10" s="1" t="s">
        <v>146</v>
      </c>
      <c r="AH10" s="1" t="s">
        <v>146</v>
      </c>
      <c r="AI10" s="1">
        <v>19025678715</v>
      </c>
      <c r="AJ10" s="1"/>
      <c r="AK10" s="286">
        <v>935973966956000</v>
      </c>
      <c r="AL10" s="1">
        <v>805321077</v>
      </c>
    </row>
    <row r="11" spans="1:38" s="97" customFormat="1" ht="14">
      <c r="A11" s="64">
        <v>6</v>
      </c>
      <c r="B11" s="29" t="s">
        <v>282</v>
      </c>
      <c r="C11" s="1" t="s">
        <v>128</v>
      </c>
      <c r="D11" s="1" t="s">
        <v>283</v>
      </c>
      <c r="E11" s="1" t="s">
        <v>853</v>
      </c>
      <c r="F11" s="1" t="s">
        <v>1660</v>
      </c>
      <c r="G11" s="1" t="s">
        <v>1661</v>
      </c>
      <c r="H11" s="1" t="s">
        <v>1662</v>
      </c>
      <c r="I11" s="2" t="s">
        <v>1663</v>
      </c>
      <c r="J11" s="1">
        <v>1</v>
      </c>
      <c r="K11" s="1"/>
      <c r="L11" s="1">
        <v>1</v>
      </c>
      <c r="M11" s="1"/>
      <c r="N11" s="1"/>
      <c r="O11" s="1" t="s">
        <v>107</v>
      </c>
      <c r="P11" s="20">
        <v>43897</v>
      </c>
      <c r="Q11" s="4" t="str">
        <f ca="1">DATEDIF(P11,NOW(),"Y")&amp;" Tahun "&amp;DATEDIF(P11,NOW(),"YM")&amp;" Bulan"&amp;DATEDIF(P11,NOW(),"MD")&amp;" Hari"</f>
        <v>2 Tahun 4 Bulan29 Hari</v>
      </c>
      <c r="R11" s="1" t="s">
        <v>54</v>
      </c>
      <c r="S11" s="1" t="s">
        <v>146</v>
      </c>
      <c r="T11" s="1" t="s">
        <v>49</v>
      </c>
      <c r="U11" s="1" t="s">
        <v>50</v>
      </c>
      <c r="V11" s="1" t="s">
        <v>50</v>
      </c>
      <c r="W11" s="1" t="s">
        <v>76</v>
      </c>
      <c r="X11" s="2" t="s">
        <v>2649</v>
      </c>
      <c r="Y11" s="71">
        <v>35896</v>
      </c>
      <c r="Z11" s="4" t="str">
        <f ca="1">DATEDIF(Y11,NOW(),"Y")&amp;" Tahun "&amp;DATEDIF(Y11,NOW(),"YM")&amp;" Bulan"</f>
        <v>24 Tahun 3 Bulan</v>
      </c>
      <c r="AA11" s="1"/>
      <c r="AB11" s="1"/>
      <c r="AC11" s="1" t="s">
        <v>4645</v>
      </c>
      <c r="AD11" s="1" t="s">
        <v>3067</v>
      </c>
      <c r="AE11" s="1"/>
      <c r="AF11" s="1"/>
      <c r="AG11" s="1"/>
      <c r="AH11" s="1"/>
      <c r="AI11" s="1">
        <v>18023250410</v>
      </c>
      <c r="AJ11" s="1"/>
      <c r="AK11" s="286"/>
      <c r="AL11" s="1">
        <v>683385877</v>
      </c>
    </row>
    <row r="12" spans="1:38" s="97" customFormat="1" ht="14">
      <c r="A12" s="64">
        <v>7</v>
      </c>
      <c r="B12" s="29" t="s">
        <v>282</v>
      </c>
      <c r="C12" s="1" t="s">
        <v>128</v>
      </c>
      <c r="D12" s="1" t="s">
        <v>283</v>
      </c>
      <c r="E12" s="1" t="s">
        <v>853</v>
      </c>
      <c r="F12" s="1" t="s">
        <v>1486</v>
      </c>
      <c r="G12" s="1" t="s">
        <v>1487</v>
      </c>
      <c r="H12" s="1" t="s">
        <v>1488</v>
      </c>
      <c r="I12" s="2" t="s">
        <v>1489</v>
      </c>
      <c r="J12" s="1">
        <v>1</v>
      </c>
      <c r="K12" s="1"/>
      <c r="L12" s="1">
        <v>1</v>
      </c>
      <c r="M12" s="1"/>
      <c r="N12" s="1"/>
      <c r="O12" s="1" t="s">
        <v>120</v>
      </c>
      <c r="P12" s="20">
        <v>42523</v>
      </c>
      <c r="Q12" s="4" t="str">
        <f t="shared" ca="1" si="0"/>
        <v>6 Tahun 2 Bulan3 Hari</v>
      </c>
      <c r="R12" s="1" t="s">
        <v>58</v>
      </c>
      <c r="S12" s="1" t="s">
        <v>146</v>
      </c>
      <c r="T12" s="1" t="s">
        <v>49</v>
      </c>
      <c r="U12" s="1" t="s">
        <v>50</v>
      </c>
      <c r="V12" s="1" t="s">
        <v>50</v>
      </c>
      <c r="W12" s="1" t="s">
        <v>76</v>
      </c>
      <c r="X12" s="2" t="s">
        <v>225</v>
      </c>
      <c r="Y12" s="71">
        <v>34344</v>
      </c>
      <c r="Z12" s="4" t="str">
        <f t="shared" ca="1" si="1"/>
        <v>28 Tahun 6 Bulan</v>
      </c>
      <c r="AA12" s="1"/>
      <c r="AB12" s="1"/>
      <c r="AC12" s="1" t="s">
        <v>4645</v>
      </c>
      <c r="AD12" s="1" t="s">
        <v>4641</v>
      </c>
      <c r="AE12" s="1"/>
      <c r="AF12" s="1" t="s">
        <v>146</v>
      </c>
      <c r="AG12" s="1" t="s">
        <v>146</v>
      </c>
      <c r="AH12" s="1" t="s">
        <v>146</v>
      </c>
      <c r="AI12" s="1">
        <v>17010933574</v>
      </c>
      <c r="AJ12" s="1"/>
      <c r="AK12" s="286">
        <v>927160549956000</v>
      </c>
      <c r="AL12" s="1">
        <v>447885202</v>
      </c>
    </row>
    <row r="13" spans="1:38" s="97" customFormat="1" ht="14">
      <c r="A13" s="64">
        <v>8</v>
      </c>
      <c r="B13" s="29" t="s">
        <v>282</v>
      </c>
      <c r="C13" s="1" t="s">
        <v>128</v>
      </c>
      <c r="D13" s="1" t="s">
        <v>283</v>
      </c>
      <c r="E13" s="1" t="s">
        <v>296</v>
      </c>
      <c r="F13" s="1" t="s">
        <v>1490</v>
      </c>
      <c r="G13" s="1" t="s">
        <v>1491</v>
      </c>
      <c r="H13" s="1" t="s">
        <v>1492</v>
      </c>
      <c r="I13" s="2" t="s">
        <v>1493</v>
      </c>
      <c r="J13" s="1">
        <v>1</v>
      </c>
      <c r="K13" s="1"/>
      <c r="L13" s="1">
        <v>1</v>
      </c>
      <c r="M13" s="1"/>
      <c r="N13" s="1"/>
      <c r="O13" s="1" t="s">
        <v>120</v>
      </c>
      <c r="P13" s="20">
        <v>42542</v>
      </c>
      <c r="Q13" s="4" t="str">
        <f t="shared" ca="1" si="0"/>
        <v>6 Tahun 1 Bulan15 Hari</v>
      </c>
      <c r="R13" s="1" t="s">
        <v>109</v>
      </c>
      <c r="S13" s="1" t="s">
        <v>12</v>
      </c>
      <c r="T13" s="1" t="s">
        <v>73</v>
      </c>
      <c r="U13" s="1" t="s">
        <v>68</v>
      </c>
      <c r="V13" s="1" t="s">
        <v>68</v>
      </c>
      <c r="W13" s="1" t="s">
        <v>88</v>
      </c>
      <c r="X13" s="2" t="s">
        <v>2623</v>
      </c>
      <c r="Y13" s="71">
        <v>30899</v>
      </c>
      <c r="Z13" s="4" t="str">
        <f t="shared" ca="1" si="1"/>
        <v>38 Tahun 0 Bulan</v>
      </c>
      <c r="AA13" s="1"/>
      <c r="AB13" s="1"/>
      <c r="AC13" s="1" t="s">
        <v>4645</v>
      </c>
      <c r="AD13" s="1" t="s">
        <v>4650</v>
      </c>
      <c r="AE13" s="1"/>
      <c r="AF13" s="1" t="s">
        <v>146</v>
      </c>
      <c r="AG13" s="1" t="s">
        <v>146</v>
      </c>
      <c r="AH13" s="1" t="s">
        <v>146</v>
      </c>
      <c r="AI13" s="1">
        <v>16052020639</v>
      </c>
      <c r="AJ13" s="1"/>
      <c r="AK13" s="286">
        <v>916486483956000</v>
      </c>
      <c r="AL13" s="1">
        <v>507378443</v>
      </c>
    </row>
    <row r="14" spans="1:38" s="97" customFormat="1" ht="14">
      <c r="A14" s="64">
        <v>9</v>
      </c>
      <c r="B14" s="29" t="s">
        <v>282</v>
      </c>
      <c r="C14" s="1" t="s">
        <v>128</v>
      </c>
      <c r="D14" s="1" t="s">
        <v>283</v>
      </c>
      <c r="E14" s="1" t="s">
        <v>853</v>
      </c>
      <c r="F14" s="1" t="s">
        <v>1494</v>
      </c>
      <c r="G14" s="1" t="s">
        <v>1495</v>
      </c>
      <c r="H14" s="1" t="s">
        <v>1496</v>
      </c>
      <c r="I14" s="2" t="s">
        <v>1497</v>
      </c>
      <c r="J14" s="1">
        <v>1</v>
      </c>
      <c r="K14" s="1"/>
      <c r="L14" s="1">
        <v>1</v>
      </c>
      <c r="M14" s="1"/>
      <c r="N14" s="1"/>
      <c r="O14" s="1" t="s">
        <v>99</v>
      </c>
      <c r="P14" s="20">
        <v>42745</v>
      </c>
      <c r="Q14" s="4" t="str">
        <f t="shared" ca="1" si="0"/>
        <v>5 Tahun 6 Bulan26 Hari</v>
      </c>
      <c r="R14" s="1" t="s">
        <v>54</v>
      </c>
      <c r="S14" s="1" t="s">
        <v>146</v>
      </c>
      <c r="T14" s="1" t="s">
        <v>73</v>
      </c>
      <c r="U14" s="1" t="s">
        <v>68</v>
      </c>
      <c r="V14" s="1" t="s">
        <v>68</v>
      </c>
      <c r="W14" s="1" t="s">
        <v>76</v>
      </c>
      <c r="X14" s="2" t="s">
        <v>386</v>
      </c>
      <c r="Y14" s="71">
        <v>34836</v>
      </c>
      <c r="Z14" s="4" t="str">
        <f t="shared" ca="1" si="1"/>
        <v>27 Tahun 2 Bulan</v>
      </c>
      <c r="AA14" s="1"/>
      <c r="AB14" s="1"/>
      <c r="AC14" s="1" t="s">
        <v>4645</v>
      </c>
      <c r="AD14" s="1" t="s">
        <v>4651</v>
      </c>
      <c r="AE14" s="1"/>
      <c r="AF14" s="1" t="s">
        <v>146</v>
      </c>
      <c r="AG14" s="1" t="s">
        <v>146</v>
      </c>
      <c r="AH14" s="1" t="s">
        <v>146</v>
      </c>
      <c r="AI14" s="1"/>
      <c r="AJ14" s="1"/>
      <c r="AK14" s="286"/>
      <c r="AL14" s="1"/>
    </row>
    <row r="15" spans="1:38" s="97" customFormat="1" ht="14">
      <c r="A15" s="64">
        <v>10</v>
      </c>
      <c r="B15" s="29" t="s">
        <v>282</v>
      </c>
      <c r="C15" s="1" t="s">
        <v>128</v>
      </c>
      <c r="D15" s="1" t="s">
        <v>283</v>
      </c>
      <c r="E15" s="1" t="s">
        <v>296</v>
      </c>
      <c r="F15" s="1" t="s">
        <v>1502</v>
      </c>
      <c r="G15" s="1" t="s">
        <v>1503</v>
      </c>
      <c r="H15" s="1" t="s">
        <v>1504</v>
      </c>
      <c r="I15" s="2" t="s">
        <v>1505</v>
      </c>
      <c r="J15" s="1"/>
      <c r="K15" s="1">
        <v>1</v>
      </c>
      <c r="L15" s="1">
        <v>1</v>
      </c>
      <c r="M15" s="1"/>
      <c r="N15" s="1"/>
      <c r="O15" s="1" t="s">
        <v>99</v>
      </c>
      <c r="P15" s="20">
        <v>42747</v>
      </c>
      <c r="Q15" s="4" t="str">
        <f t="shared" ca="1" si="0"/>
        <v>5 Tahun 6 Bulan24 Hari</v>
      </c>
      <c r="R15" s="1" t="s">
        <v>78</v>
      </c>
      <c r="S15" s="1" t="s">
        <v>146</v>
      </c>
      <c r="T15" s="1" t="s">
        <v>73</v>
      </c>
      <c r="U15" s="1" t="s">
        <v>74</v>
      </c>
      <c r="V15" s="1" t="s">
        <v>75</v>
      </c>
      <c r="W15" s="1" t="s">
        <v>76</v>
      </c>
      <c r="X15" s="2" t="s">
        <v>57</v>
      </c>
      <c r="Y15" s="71">
        <v>30870</v>
      </c>
      <c r="Z15" s="4" t="str">
        <f t="shared" ca="1" si="1"/>
        <v>38 Tahun 0 Bulan</v>
      </c>
      <c r="AA15" s="1"/>
      <c r="AB15" s="1"/>
      <c r="AC15" s="1" t="s">
        <v>4645</v>
      </c>
      <c r="AD15" s="1" t="s">
        <v>4635</v>
      </c>
      <c r="AE15" s="1"/>
      <c r="AF15" s="1" t="s">
        <v>146</v>
      </c>
      <c r="AG15" s="1" t="s">
        <v>146</v>
      </c>
      <c r="AH15" s="1" t="s">
        <v>146</v>
      </c>
      <c r="AI15" s="1"/>
      <c r="AJ15" s="1"/>
      <c r="AK15" s="286">
        <v>916486772956000</v>
      </c>
      <c r="AL15" s="1">
        <v>205267452</v>
      </c>
    </row>
    <row r="16" spans="1:38" s="97" customFormat="1" ht="14">
      <c r="A16" s="64">
        <v>11</v>
      </c>
      <c r="B16" s="29" t="s">
        <v>282</v>
      </c>
      <c r="C16" s="1" t="s">
        <v>128</v>
      </c>
      <c r="D16" s="1" t="s">
        <v>283</v>
      </c>
      <c r="E16" s="1" t="s">
        <v>853</v>
      </c>
      <c r="F16" s="1" t="s">
        <v>1506</v>
      </c>
      <c r="G16" s="1" t="s">
        <v>1507</v>
      </c>
      <c r="H16" s="1" t="s">
        <v>1508</v>
      </c>
      <c r="I16" s="2" t="s">
        <v>1509</v>
      </c>
      <c r="J16" s="1">
        <v>1</v>
      </c>
      <c r="K16" s="1"/>
      <c r="L16" s="1">
        <v>1</v>
      </c>
      <c r="M16" s="1"/>
      <c r="N16" s="1"/>
      <c r="O16" s="1" t="s">
        <v>120</v>
      </c>
      <c r="P16" s="20">
        <v>43381</v>
      </c>
      <c r="Q16" s="4" t="str">
        <f t="shared" ca="1" si="0"/>
        <v>3 Tahun 9 Bulan28 Hari</v>
      </c>
      <c r="R16" s="1" t="s">
        <v>58</v>
      </c>
      <c r="S16" s="1" t="s">
        <v>146</v>
      </c>
      <c r="T16" s="1" t="s">
        <v>63</v>
      </c>
      <c r="U16" s="1" t="s">
        <v>66</v>
      </c>
      <c r="V16" s="1" t="s">
        <v>118</v>
      </c>
      <c r="W16" s="1" t="s">
        <v>88</v>
      </c>
      <c r="X16" s="2" t="s">
        <v>2448</v>
      </c>
      <c r="Y16" s="71">
        <v>34187</v>
      </c>
      <c r="Z16" s="4" t="str">
        <f t="shared" ca="1" si="1"/>
        <v>28 Tahun 11 Bulan</v>
      </c>
      <c r="AA16" s="1"/>
      <c r="AB16" s="1"/>
      <c r="AC16" s="1" t="s">
        <v>4645</v>
      </c>
      <c r="AD16" s="1" t="s">
        <v>4640</v>
      </c>
      <c r="AE16" s="1"/>
      <c r="AF16" s="1" t="s">
        <v>146</v>
      </c>
      <c r="AG16" s="1" t="s">
        <v>146</v>
      </c>
      <c r="AH16" s="1" t="s">
        <v>146</v>
      </c>
      <c r="AI16" s="1">
        <v>16052020662</v>
      </c>
      <c r="AJ16" s="1"/>
      <c r="AK16" s="286">
        <v>916500945956000</v>
      </c>
      <c r="AL16" s="1">
        <v>466273922</v>
      </c>
    </row>
    <row r="17" spans="1:38" s="97" customFormat="1" ht="14">
      <c r="A17" s="64">
        <v>12</v>
      </c>
      <c r="B17" s="29" t="s">
        <v>282</v>
      </c>
      <c r="C17" s="1" t="s">
        <v>128</v>
      </c>
      <c r="D17" s="1" t="s">
        <v>283</v>
      </c>
      <c r="E17" s="1" t="s">
        <v>853</v>
      </c>
      <c r="F17" s="1" t="s">
        <v>1515</v>
      </c>
      <c r="G17" s="1" t="s">
        <v>1516</v>
      </c>
      <c r="H17" s="1" t="s">
        <v>1517</v>
      </c>
      <c r="I17" s="2" t="s">
        <v>1518</v>
      </c>
      <c r="J17" s="1">
        <v>1</v>
      </c>
      <c r="K17" s="1"/>
      <c r="L17" s="1">
        <v>1</v>
      </c>
      <c r="M17" s="1"/>
      <c r="N17" s="1"/>
      <c r="O17" s="1" t="s">
        <v>107</v>
      </c>
      <c r="P17" s="20">
        <v>43833</v>
      </c>
      <c r="Q17" s="4" t="str">
        <f ca="1">DATEDIF(P17,NOW(),"Y")&amp;" Tahun "&amp;DATEDIF(P17,NOW(),"YM")&amp;" Bulan"&amp;DATEDIF(P17,NOW(),"MD")&amp;" Hari"</f>
        <v>2 Tahun 7 Bulan2 Hari</v>
      </c>
      <c r="R17" s="1" t="s">
        <v>58</v>
      </c>
      <c r="S17" s="1" t="s">
        <v>248</v>
      </c>
      <c r="T17" s="1" t="s">
        <v>49</v>
      </c>
      <c r="U17" s="1" t="s">
        <v>50</v>
      </c>
      <c r="V17" s="1" t="s">
        <v>50</v>
      </c>
      <c r="W17" s="1" t="s">
        <v>76</v>
      </c>
      <c r="X17" s="2" t="s">
        <v>136</v>
      </c>
      <c r="Y17" s="71">
        <v>34859</v>
      </c>
      <c r="Z17" s="4" t="str">
        <f ca="1">DATEDIF(Y17,NOW(),"Y")&amp;" Tahun "&amp;DATEDIF(Y17,NOW(),"YM")&amp;" Bulan"</f>
        <v>27 Tahun 1 Bulan</v>
      </c>
      <c r="AA17" s="1"/>
      <c r="AB17" s="1"/>
      <c r="AC17" s="1" t="s">
        <v>4645</v>
      </c>
      <c r="AD17" s="1" t="s">
        <v>3039</v>
      </c>
      <c r="AE17" s="1"/>
      <c r="AF17" s="1" t="s">
        <v>57</v>
      </c>
      <c r="AG17" s="1"/>
      <c r="AH17" s="1"/>
      <c r="AI17" s="1">
        <v>18012338218</v>
      </c>
      <c r="AJ17" s="1"/>
      <c r="AK17" s="286">
        <v>669498016956000</v>
      </c>
      <c r="AL17" s="1">
        <v>206318442</v>
      </c>
    </row>
    <row r="18" spans="1:38" s="311" customFormat="1" ht="14">
      <c r="A18" s="64">
        <v>13</v>
      </c>
      <c r="B18" s="29" t="s">
        <v>282</v>
      </c>
      <c r="C18" s="1" t="s">
        <v>128</v>
      </c>
      <c r="D18" s="7" t="s">
        <v>283</v>
      </c>
      <c r="E18" s="1" t="s">
        <v>853</v>
      </c>
      <c r="F18" s="1" t="s">
        <v>6321</v>
      </c>
      <c r="G18" s="1" t="s">
        <v>6300</v>
      </c>
      <c r="H18" s="1" t="s">
        <v>6301</v>
      </c>
      <c r="I18" s="2" t="s">
        <v>6302</v>
      </c>
      <c r="J18" s="1">
        <v>1</v>
      </c>
      <c r="K18" s="1"/>
      <c r="L18" s="1">
        <v>1</v>
      </c>
      <c r="M18" s="1"/>
      <c r="N18" s="1"/>
      <c r="O18" s="1" t="s">
        <v>120</v>
      </c>
      <c r="P18" s="20">
        <v>42928</v>
      </c>
      <c r="Q18" s="4" t="s">
        <v>6303</v>
      </c>
      <c r="R18" s="1" t="s">
        <v>109</v>
      </c>
      <c r="S18" s="1" t="s">
        <v>2779</v>
      </c>
      <c r="T18" s="1" t="s">
        <v>73</v>
      </c>
      <c r="U18" s="1" t="s">
        <v>68</v>
      </c>
      <c r="V18" s="1" t="s">
        <v>185</v>
      </c>
      <c r="W18" s="1" t="s">
        <v>76</v>
      </c>
      <c r="X18" s="2" t="s">
        <v>6304</v>
      </c>
      <c r="Y18" s="71">
        <v>31506</v>
      </c>
      <c r="Z18" s="4" t="s">
        <v>6305</v>
      </c>
      <c r="AA18" s="1"/>
      <c r="AB18" s="1"/>
      <c r="AC18" s="1" t="s">
        <v>4527</v>
      </c>
      <c r="AD18" s="1" t="s">
        <v>6270</v>
      </c>
      <c r="AE18" s="1"/>
      <c r="AF18" s="1"/>
      <c r="AG18" s="1"/>
      <c r="AH18" s="1"/>
      <c r="AI18" s="82">
        <v>17051387821</v>
      </c>
      <c r="AJ18" s="310" t="s">
        <v>6306</v>
      </c>
      <c r="AK18" s="286"/>
      <c r="AL18" s="1" t="s">
        <v>6307</v>
      </c>
    </row>
    <row r="19" spans="1:38" s="97" customFormat="1" ht="14">
      <c r="A19" s="64">
        <v>14</v>
      </c>
      <c r="B19" s="29" t="s">
        <v>282</v>
      </c>
      <c r="C19" s="1" t="s">
        <v>128</v>
      </c>
      <c r="D19" s="1" t="s">
        <v>288</v>
      </c>
      <c r="E19" s="1" t="s">
        <v>853</v>
      </c>
      <c r="F19" s="1" t="s">
        <v>1324</v>
      </c>
      <c r="G19" s="1" t="s">
        <v>1325</v>
      </c>
      <c r="H19" s="1" t="s">
        <v>1326</v>
      </c>
      <c r="I19" s="660" t="s">
        <v>1327</v>
      </c>
      <c r="J19" s="1">
        <v>1</v>
      </c>
      <c r="K19" s="1"/>
      <c r="L19" s="1">
        <v>1</v>
      </c>
      <c r="M19" s="1"/>
      <c r="N19" s="1"/>
      <c r="O19" s="1" t="s">
        <v>6341</v>
      </c>
      <c r="P19" s="20">
        <v>42213</v>
      </c>
      <c r="Q19" s="4" t="str">
        <f ca="1">DATEDIF(P19,NOW(),"Y")&amp;" Tahun "&amp;DATEDIF(P19,NOW(),"YM")&amp;" Bulan"&amp;DATEDIF(P19,NOW(),"MD")&amp;" Hari"</f>
        <v>7 Tahun 0 Bulan8 Hari</v>
      </c>
      <c r="R19" s="1" t="s">
        <v>54</v>
      </c>
      <c r="S19" s="1" t="s">
        <v>146</v>
      </c>
      <c r="T19" s="1" t="s">
        <v>49</v>
      </c>
      <c r="U19" s="1" t="s">
        <v>50</v>
      </c>
      <c r="V19" s="1" t="s">
        <v>50</v>
      </c>
      <c r="W19" s="1" t="s">
        <v>56</v>
      </c>
      <c r="X19" s="2" t="s">
        <v>194</v>
      </c>
      <c r="Y19" s="71">
        <v>31612</v>
      </c>
      <c r="Z19" s="4" t="str">
        <f t="shared" ref="Z19" ca="1" si="2">DATEDIF(Y19,NOW(),"Y")&amp;" Tahun "&amp;DATEDIF(Y19,NOW(),"YM")&amp;" Bulan"</f>
        <v>36 Tahun 0 Bulan</v>
      </c>
      <c r="AA19" s="1"/>
      <c r="AB19" s="1"/>
      <c r="AC19" s="1" t="s">
        <v>1474</v>
      </c>
      <c r="AD19" s="1" t="s">
        <v>4635</v>
      </c>
      <c r="AE19" s="1"/>
      <c r="AF19" s="1" t="s">
        <v>146</v>
      </c>
      <c r="AG19" s="1" t="s">
        <v>146</v>
      </c>
      <c r="AH19" s="1" t="s">
        <v>146</v>
      </c>
      <c r="AI19" s="1">
        <v>14024965551</v>
      </c>
      <c r="AJ19" s="1"/>
      <c r="AK19" s="286">
        <v>842495616956000</v>
      </c>
      <c r="AL19" s="1">
        <v>397517811</v>
      </c>
    </row>
    <row r="20" spans="1:38" s="97" customFormat="1" ht="14">
      <c r="A20" s="64">
        <v>15</v>
      </c>
      <c r="B20" s="29" t="s">
        <v>282</v>
      </c>
      <c r="C20" s="1" t="s">
        <v>128</v>
      </c>
      <c r="D20" s="1" t="s">
        <v>283</v>
      </c>
      <c r="E20" s="1" t="s">
        <v>530</v>
      </c>
      <c r="F20" s="1" t="s">
        <v>1523</v>
      </c>
      <c r="G20" s="1" t="s">
        <v>1524</v>
      </c>
      <c r="H20" s="1" t="s">
        <v>1525</v>
      </c>
      <c r="I20" s="2" t="s">
        <v>1526</v>
      </c>
      <c r="J20" s="1">
        <v>1</v>
      </c>
      <c r="K20" s="1"/>
      <c r="L20" s="1">
        <v>1</v>
      </c>
      <c r="M20" s="1"/>
      <c r="N20" s="1"/>
      <c r="O20" s="1" t="s">
        <v>90</v>
      </c>
      <c r="P20" s="20">
        <v>42843</v>
      </c>
      <c r="Q20" s="4" t="str">
        <f ca="1">DATEDIF(P20,NOW(),"Y")&amp;" Tahun "&amp;DATEDIF(P20,NOW(),"YM")&amp;" Bulan"&amp;DATEDIF(P20,NOW(),"MD")&amp;" Hari"</f>
        <v>5 Tahun 3 Bulan18 Hari</v>
      </c>
      <c r="R20" s="1" t="s">
        <v>58</v>
      </c>
      <c r="S20" s="1" t="s">
        <v>222</v>
      </c>
      <c r="T20" s="1" t="s">
        <v>49</v>
      </c>
      <c r="U20" s="1" t="s">
        <v>50</v>
      </c>
      <c r="V20" s="1" t="s">
        <v>50</v>
      </c>
      <c r="W20" s="1" t="s">
        <v>76</v>
      </c>
      <c r="X20" s="2" t="s">
        <v>57</v>
      </c>
      <c r="Y20" s="71">
        <v>30966</v>
      </c>
      <c r="Z20" s="4" t="str">
        <f ca="1">DATEDIF(Y20,NOW(),"Y")&amp;" Tahun "&amp;DATEDIF(Y20,NOW(),"YM")&amp;" Bulan"</f>
        <v>37 Tahun 9 Bulan</v>
      </c>
      <c r="AA20" s="1"/>
      <c r="AB20" s="1"/>
      <c r="AC20" s="1" t="s">
        <v>4645</v>
      </c>
      <c r="AD20" s="1" t="s">
        <v>4642</v>
      </c>
      <c r="AE20" s="1"/>
      <c r="AF20" s="1" t="s">
        <v>146</v>
      </c>
      <c r="AG20" s="1" t="s">
        <v>146</v>
      </c>
      <c r="AH20" s="1" t="s">
        <v>146</v>
      </c>
      <c r="AI20" s="1">
        <v>17026388722</v>
      </c>
      <c r="AJ20" s="1"/>
      <c r="AK20" s="286">
        <v>916473929956000</v>
      </c>
      <c r="AL20" s="1">
        <v>568902989</v>
      </c>
    </row>
    <row r="21" spans="1:38" s="97" customFormat="1" ht="14">
      <c r="A21" s="64">
        <v>16</v>
      </c>
      <c r="B21" s="29" t="s">
        <v>282</v>
      </c>
      <c r="C21" s="1" t="s">
        <v>128</v>
      </c>
      <c r="D21" s="1" t="s">
        <v>283</v>
      </c>
      <c r="E21" s="1" t="s">
        <v>769</v>
      </c>
      <c r="F21" s="1"/>
      <c r="G21" s="1" t="s">
        <v>832</v>
      </c>
      <c r="H21" s="1" t="s">
        <v>833</v>
      </c>
      <c r="I21" s="2" t="s">
        <v>834</v>
      </c>
      <c r="J21" s="1">
        <v>1</v>
      </c>
      <c r="K21" s="1"/>
      <c r="L21" s="1">
        <v>1</v>
      </c>
      <c r="M21" s="1"/>
      <c r="N21" s="1"/>
      <c r="O21" s="1" t="s">
        <v>103</v>
      </c>
      <c r="P21" s="20">
        <v>44257</v>
      </c>
      <c r="Q21" s="4" t="str">
        <f ca="1">DATEDIF(P21,NOW(),"Y")&amp;" Tahun "&amp;DATEDIF(P21,NOW(),"YM")&amp;" Bulan"&amp;DATEDIF(P21,NOW(),"MD")&amp;" Hari"</f>
        <v>1 Tahun 5 Bulan3 Hari</v>
      </c>
      <c r="R21" s="1" t="s">
        <v>58</v>
      </c>
      <c r="S21" s="1" t="s">
        <v>134</v>
      </c>
      <c r="T21" s="1" t="s">
        <v>63</v>
      </c>
      <c r="U21" s="1" t="s">
        <v>68</v>
      </c>
      <c r="V21" s="1" t="s">
        <v>84</v>
      </c>
      <c r="W21" s="1" t="s">
        <v>76</v>
      </c>
      <c r="X21" s="2" t="s">
        <v>2479</v>
      </c>
      <c r="Y21" s="71">
        <v>36843</v>
      </c>
      <c r="Z21" s="4" t="str">
        <f ca="1">DATEDIF(Y21,NOW(),"Y")&amp;" Tahun "&amp;DATEDIF(Y21,NOW(),"YM")&amp;" Bulan"</f>
        <v>21 Tahun 8 Bulan</v>
      </c>
      <c r="AA21" s="1"/>
      <c r="AB21" s="1"/>
      <c r="AC21" s="1" t="s">
        <v>4645</v>
      </c>
      <c r="AD21" s="1" t="s">
        <v>2896</v>
      </c>
      <c r="AE21" s="1"/>
      <c r="AF21" s="1" t="s">
        <v>57</v>
      </c>
      <c r="AG21" s="1"/>
      <c r="AH21" s="1"/>
      <c r="AI21" s="1"/>
      <c r="AJ21" s="574" t="s">
        <v>4217</v>
      </c>
      <c r="AK21" s="286"/>
      <c r="AL21" s="1"/>
    </row>
    <row r="22" spans="1:38" s="97" customFormat="1" ht="14">
      <c r="A22" s="64">
        <v>17</v>
      </c>
      <c r="B22" s="29" t="s">
        <v>282</v>
      </c>
      <c r="C22" s="1" t="s">
        <v>128</v>
      </c>
      <c r="D22" s="1" t="s">
        <v>3772</v>
      </c>
      <c r="E22" s="1" t="s">
        <v>616</v>
      </c>
      <c r="F22" s="1"/>
      <c r="G22" s="551" t="s">
        <v>1376</v>
      </c>
      <c r="H22" s="1" t="s">
        <v>1510</v>
      </c>
      <c r="I22" s="2" t="s">
        <v>190</v>
      </c>
      <c r="J22" s="1">
        <v>1</v>
      </c>
      <c r="K22" s="1"/>
      <c r="L22" s="1">
        <v>1</v>
      </c>
      <c r="M22" s="1"/>
      <c r="N22" s="1"/>
      <c r="O22" s="1" t="s">
        <v>103</v>
      </c>
      <c r="P22" s="20">
        <v>44233</v>
      </c>
      <c r="Q22" s="4" t="str">
        <f t="shared" ca="1" si="0"/>
        <v>1 Tahun 5 Bulan30 Hari</v>
      </c>
      <c r="R22" s="1" t="s">
        <v>54</v>
      </c>
      <c r="S22" s="1" t="s">
        <v>62</v>
      </c>
      <c r="T22" s="1" t="s">
        <v>49</v>
      </c>
      <c r="U22" s="1" t="s">
        <v>126</v>
      </c>
      <c r="V22" s="1" t="s">
        <v>144</v>
      </c>
      <c r="W22" s="1" t="s">
        <v>56</v>
      </c>
      <c r="X22" s="2" t="s">
        <v>2624</v>
      </c>
      <c r="Y22" s="71">
        <v>32747</v>
      </c>
      <c r="Z22" s="4" t="str">
        <f t="shared" ca="1" si="1"/>
        <v>32 Tahun 11 Bulan</v>
      </c>
      <c r="AA22" s="1"/>
      <c r="AB22" s="1"/>
      <c r="AC22" s="1" t="s">
        <v>4645</v>
      </c>
      <c r="AD22" s="1" t="s">
        <v>3037</v>
      </c>
      <c r="AE22" s="1"/>
      <c r="AF22" s="1"/>
      <c r="AG22" s="1"/>
      <c r="AH22" s="1" t="s">
        <v>126</v>
      </c>
      <c r="AI22" s="1"/>
      <c r="AJ22" s="552" t="s">
        <v>4210</v>
      </c>
      <c r="AK22" s="286"/>
      <c r="AL22" s="1"/>
    </row>
    <row r="23" spans="1:38" s="97" customFormat="1" ht="14.5" thickBot="1">
      <c r="A23" s="64">
        <v>18</v>
      </c>
      <c r="B23" s="29" t="s">
        <v>282</v>
      </c>
      <c r="C23" s="1" t="s">
        <v>128</v>
      </c>
      <c r="D23" s="1" t="s">
        <v>3771</v>
      </c>
      <c r="E23" s="1" t="s">
        <v>616</v>
      </c>
      <c r="F23" s="1" t="s">
        <v>1519</v>
      </c>
      <c r="G23" s="1" t="s">
        <v>1520</v>
      </c>
      <c r="H23" s="1" t="s">
        <v>1521</v>
      </c>
      <c r="I23" s="2" t="s">
        <v>1522</v>
      </c>
      <c r="J23" s="1">
        <v>1</v>
      </c>
      <c r="K23" s="1"/>
      <c r="L23" s="1">
        <v>1</v>
      </c>
      <c r="M23" s="1"/>
      <c r="N23" s="1"/>
      <c r="O23" s="1" t="s">
        <v>107</v>
      </c>
      <c r="P23" s="20">
        <v>42769</v>
      </c>
      <c r="Q23" s="4" t="str">
        <f ca="1">DATEDIF(P23,NOW(),"Y")&amp;" Tahun "&amp;DATEDIF(P23,NOW(),"YM")&amp;" Bulan"&amp;DATEDIF(P23,NOW(),"MD")&amp;" Hari"</f>
        <v>5 Tahun 6 Bulan2 Hari</v>
      </c>
      <c r="R23" s="1" t="s">
        <v>81</v>
      </c>
      <c r="S23" s="1"/>
      <c r="T23" s="1" t="s">
        <v>49</v>
      </c>
      <c r="U23" s="1" t="s">
        <v>50</v>
      </c>
      <c r="V23" s="1" t="s">
        <v>50</v>
      </c>
      <c r="W23" s="1" t="s">
        <v>215</v>
      </c>
      <c r="X23" s="2" t="s">
        <v>261</v>
      </c>
      <c r="Y23" s="71">
        <v>27154</v>
      </c>
      <c r="Z23" s="4" t="str">
        <f ca="1">DATEDIF(Y23,NOW(),"Y")&amp;" Tahun "&amp;DATEDIF(Y23,NOW(),"YM")&amp;" Bulan"</f>
        <v>48 Tahun 3 Bulan</v>
      </c>
      <c r="AA23" s="1"/>
      <c r="AB23" s="1"/>
      <c r="AC23" s="1" t="s">
        <v>4645</v>
      </c>
      <c r="AD23" s="1" t="s">
        <v>3040</v>
      </c>
      <c r="AE23" s="1"/>
      <c r="AF23" s="1" t="s">
        <v>57</v>
      </c>
      <c r="AG23" s="1"/>
      <c r="AH23" s="1"/>
      <c r="AI23" s="1">
        <v>17031023447</v>
      </c>
      <c r="AJ23" s="1"/>
      <c r="AK23" s="286">
        <v>909473126956000</v>
      </c>
      <c r="AL23" s="1">
        <v>218349750</v>
      </c>
    </row>
    <row r="24" spans="1:38" ht="14.5" thickTop="1">
      <c r="A24" s="225"/>
      <c r="B24" s="14"/>
      <c r="C24" s="9"/>
      <c r="D24" s="9"/>
      <c r="E24" s="9"/>
      <c r="F24" s="9"/>
      <c r="G24" s="9"/>
      <c r="H24" s="9"/>
      <c r="I24" s="10"/>
      <c r="J24" s="226">
        <f>SUM(J6:J23)</f>
        <v>15</v>
      </c>
      <c r="K24" s="226">
        <f>SUM(K6:K23)</f>
        <v>3</v>
      </c>
      <c r="L24" s="226">
        <f>SUM(L6:L23)</f>
        <v>18</v>
      </c>
      <c r="M24" s="226">
        <f>SUM(M6:M23)</f>
        <v>0</v>
      </c>
      <c r="N24" s="226">
        <f>SUM(N6:N23)</f>
        <v>0</v>
      </c>
      <c r="O24" s="11"/>
      <c r="P24" s="13"/>
      <c r="Q24" s="12"/>
      <c r="R24" s="13"/>
      <c r="S24" s="9"/>
      <c r="T24" s="9"/>
      <c r="U24" s="9"/>
      <c r="V24" s="9"/>
      <c r="W24" s="9"/>
      <c r="X24" s="10"/>
      <c r="Y24" s="227"/>
      <c r="Z24" s="14"/>
      <c r="AA24" s="14"/>
      <c r="AB24" s="14"/>
      <c r="AC24" s="9"/>
      <c r="AD24" s="9"/>
      <c r="AE24" s="9"/>
      <c r="AF24" s="9"/>
      <c r="AG24" s="9"/>
      <c r="AH24" s="9"/>
      <c r="AI24" s="14"/>
      <c r="AJ24" s="14"/>
      <c r="AK24" s="15"/>
      <c r="AL24" s="228"/>
    </row>
    <row r="25" spans="1:38" ht="14">
      <c r="A25" s="229"/>
      <c r="B25" s="230"/>
      <c r="C25" s="231"/>
      <c r="D25" s="231"/>
      <c r="E25" s="231"/>
      <c r="F25" s="231"/>
      <c r="G25" s="231"/>
      <c r="H25" s="231"/>
      <c r="I25" s="232"/>
      <c r="J25" s="813">
        <f>J24+K24</f>
        <v>18</v>
      </c>
      <c r="K25" s="813"/>
      <c r="L25" s="814">
        <f>L24+M24+N24</f>
        <v>18</v>
      </c>
      <c r="M25" s="815"/>
      <c r="N25" s="816"/>
      <c r="O25" s="233"/>
      <c r="P25" s="234"/>
      <c r="Q25" s="233"/>
      <c r="R25" s="231"/>
      <c r="S25" s="231"/>
      <c r="T25" s="232"/>
      <c r="U25" s="231"/>
      <c r="V25" s="231"/>
      <c r="W25" s="232"/>
      <c r="X25" s="235"/>
      <c r="Y25" s="230"/>
      <c r="Z25" s="230"/>
      <c r="AA25" s="230"/>
      <c r="AB25" s="231"/>
      <c r="AC25" s="231"/>
      <c r="AD25" s="231"/>
      <c r="AE25" s="231"/>
      <c r="AF25" s="231"/>
      <c r="AG25" s="231"/>
      <c r="AH25" s="230"/>
      <c r="AI25" s="230"/>
      <c r="AJ25" s="236"/>
      <c r="AK25" s="237"/>
      <c r="AL25" s="237"/>
    </row>
    <row r="26" spans="1:38" s="94" customFormat="1" ht="14">
      <c r="A26" s="408"/>
      <c r="B26" s="409"/>
      <c r="C26" s="409"/>
      <c r="D26" s="409"/>
      <c r="E26" s="409"/>
      <c r="F26" s="409"/>
      <c r="G26" s="409"/>
      <c r="H26" s="409"/>
      <c r="I26" s="410"/>
      <c r="J26" s="409"/>
      <c r="K26" s="409"/>
      <c r="L26" s="409"/>
      <c r="M26" s="409"/>
      <c r="N26" s="409"/>
      <c r="O26" s="409"/>
      <c r="P26" s="411"/>
      <c r="Q26" s="412"/>
      <c r="R26" s="409"/>
      <c r="S26" s="409"/>
      <c r="T26" s="409"/>
      <c r="U26" s="409"/>
      <c r="V26" s="409"/>
      <c r="W26" s="409"/>
      <c r="X26" s="410"/>
      <c r="Y26" s="413"/>
      <c r="Z26" s="412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14"/>
      <c r="AL26" s="409"/>
    </row>
    <row r="27" spans="1:38" s="94" customFormat="1" ht="14">
      <c r="A27" s="387"/>
      <c r="B27" s="121"/>
      <c r="C27" s="121"/>
      <c r="D27" s="121"/>
      <c r="E27" s="121"/>
      <c r="F27" s="121"/>
      <c r="G27" s="121"/>
      <c r="H27" s="121"/>
      <c r="I27" s="388"/>
      <c r="J27" s="121"/>
      <c r="K27" s="121"/>
      <c r="L27" s="121"/>
      <c r="M27" s="121"/>
      <c r="N27" s="121"/>
      <c r="O27" s="121"/>
      <c r="P27" s="389"/>
      <c r="Q27" s="390"/>
      <c r="R27" s="121"/>
      <c r="S27" s="121"/>
      <c r="T27" s="121"/>
      <c r="U27" s="121"/>
      <c r="V27" s="121"/>
      <c r="W27" s="121"/>
      <c r="X27" s="388"/>
      <c r="Y27" s="391"/>
      <c r="Z27" s="390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392"/>
      <c r="AL27" s="121"/>
    </row>
    <row r="28" spans="1:38" s="94" customFormat="1" ht="14">
      <c r="A28" s="387"/>
      <c r="B28" s="121"/>
      <c r="C28" s="121"/>
      <c r="D28" s="121"/>
      <c r="E28" s="121"/>
      <c r="F28" s="121"/>
      <c r="G28" s="121"/>
      <c r="H28" s="121"/>
      <c r="I28" s="388"/>
      <c r="J28" s="121"/>
      <c r="K28" s="121"/>
      <c r="L28" s="121"/>
      <c r="M28" s="121"/>
      <c r="N28" s="121"/>
      <c r="O28" s="121"/>
      <c r="P28" s="389"/>
      <c r="Q28" s="390"/>
      <c r="R28" s="121"/>
      <c r="S28" s="121"/>
      <c r="T28" s="121"/>
      <c r="U28" s="121"/>
      <c r="V28" s="121"/>
      <c r="W28" s="121"/>
      <c r="X28" s="388"/>
      <c r="Y28" s="391"/>
      <c r="Z28" s="390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392"/>
      <c r="AL28" s="121"/>
    </row>
    <row r="29" spans="1:38" s="94" customFormat="1" ht="14.5" thickBot="1">
      <c r="A29" s="415"/>
      <c r="B29" s="416"/>
      <c r="C29" s="416"/>
      <c r="D29" s="416"/>
      <c r="E29" s="416"/>
      <c r="F29" s="416"/>
      <c r="G29" s="416"/>
      <c r="H29" s="416"/>
      <c r="I29" s="417"/>
      <c r="J29" s="416"/>
      <c r="K29" s="416"/>
      <c r="L29" s="416"/>
      <c r="M29" s="416"/>
      <c r="N29" s="416"/>
      <c r="O29" s="416"/>
      <c r="P29" s="418"/>
      <c r="Q29" s="419"/>
      <c r="R29" s="416"/>
      <c r="S29" s="416"/>
      <c r="T29" s="416"/>
      <c r="U29" s="416"/>
      <c r="V29" s="416"/>
      <c r="W29" s="416"/>
      <c r="X29" s="417"/>
      <c r="Y29" s="420"/>
      <c r="Z29" s="419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21"/>
      <c r="AL29" s="416"/>
    </row>
    <row r="30" spans="1:38" s="88" customFormat="1" ht="14.5" thickTop="1">
      <c r="A30" s="835" t="s">
        <v>3421</v>
      </c>
      <c r="B30" s="837" t="s">
        <v>0</v>
      </c>
      <c r="C30" s="819" t="s">
        <v>1</v>
      </c>
      <c r="D30" s="820"/>
      <c r="E30" s="817" t="s">
        <v>2</v>
      </c>
      <c r="F30" s="817" t="s">
        <v>3</v>
      </c>
      <c r="G30" s="817" t="s">
        <v>4</v>
      </c>
      <c r="H30" s="828" t="s">
        <v>5</v>
      </c>
      <c r="I30" s="817" t="s">
        <v>6</v>
      </c>
      <c r="J30" s="826" t="s">
        <v>7</v>
      </c>
      <c r="K30" s="827"/>
      <c r="L30" s="830" t="s">
        <v>8</v>
      </c>
      <c r="M30" s="831"/>
      <c r="N30" s="832"/>
      <c r="O30" s="824" t="s">
        <v>9</v>
      </c>
      <c r="P30" s="833" t="s">
        <v>10</v>
      </c>
      <c r="Q30" s="834"/>
      <c r="R30" s="824" t="s">
        <v>137</v>
      </c>
      <c r="S30" s="817" t="s">
        <v>11</v>
      </c>
      <c r="T30" s="817" t="s">
        <v>12</v>
      </c>
      <c r="U30" s="826" t="s">
        <v>13</v>
      </c>
      <c r="V30" s="827"/>
      <c r="W30" s="824" t="s">
        <v>14</v>
      </c>
      <c r="X30" s="819" t="s">
        <v>15</v>
      </c>
      <c r="Y30" s="820"/>
      <c r="Z30" s="817" t="s">
        <v>16</v>
      </c>
      <c r="AA30" s="819" t="s">
        <v>17</v>
      </c>
      <c r="AB30" s="820"/>
      <c r="AC30" s="819" t="s">
        <v>18</v>
      </c>
      <c r="AD30" s="820"/>
      <c r="AE30" s="819" t="s">
        <v>19</v>
      </c>
      <c r="AF30" s="821"/>
      <c r="AG30" s="821"/>
      <c r="AH30" s="820"/>
      <c r="AI30" s="822" t="s">
        <v>20</v>
      </c>
      <c r="AJ30" s="822" t="s">
        <v>21</v>
      </c>
      <c r="AK30" s="806" t="s">
        <v>22</v>
      </c>
      <c r="AL30" s="808" t="s">
        <v>23</v>
      </c>
    </row>
    <row r="31" spans="1:38" s="88" customFormat="1" ht="14.5" thickBot="1">
      <c r="A31" s="836"/>
      <c r="B31" s="838"/>
      <c r="C31" s="122" t="s">
        <v>24</v>
      </c>
      <c r="D31" s="122" t="s">
        <v>25</v>
      </c>
      <c r="E31" s="818"/>
      <c r="F31" s="818"/>
      <c r="G31" s="818"/>
      <c r="H31" s="829"/>
      <c r="I31" s="818"/>
      <c r="J31" s="123" t="s">
        <v>26</v>
      </c>
      <c r="K31" s="124" t="s">
        <v>27</v>
      </c>
      <c r="L31" s="122" t="s">
        <v>28</v>
      </c>
      <c r="M31" s="122" t="s">
        <v>29</v>
      </c>
      <c r="N31" s="122" t="s">
        <v>30</v>
      </c>
      <c r="O31" s="825"/>
      <c r="P31" s="125" t="s">
        <v>31</v>
      </c>
      <c r="Q31" s="125" t="s">
        <v>32</v>
      </c>
      <c r="R31" s="825"/>
      <c r="S31" s="818"/>
      <c r="T31" s="818"/>
      <c r="U31" s="126" t="s">
        <v>33</v>
      </c>
      <c r="V31" s="126" t="s">
        <v>34</v>
      </c>
      <c r="W31" s="825"/>
      <c r="X31" s="122" t="s">
        <v>35</v>
      </c>
      <c r="Y31" s="125" t="s">
        <v>36</v>
      </c>
      <c r="Z31" s="818"/>
      <c r="AA31" s="127" t="s">
        <v>37</v>
      </c>
      <c r="AB31" s="122" t="s">
        <v>38</v>
      </c>
      <c r="AC31" s="122" t="s">
        <v>39</v>
      </c>
      <c r="AD31" s="122" t="s">
        <v>40</v>
      </c>
      <c r="AE31" s="122" t="s">
        <v>41</v>
      </c>
      <c r="AF31" s="122" t="s">
        <v>42</v>
      </c>
      <c r="AG31" s="122" t="s">
        <v>43</v>
      </c>
      <c r="AH31" s="122" t="s">
        <v>44</v>
      </c>
      <c r="AI31" s="823"/>
      <c r="AJ31" s="823"/>
      <c r="AK31" s="807"/>
      <c r="AL31" s="809"/>
    </row>
    <row r="32" spans="1:38" s="94" customFormat="1" ht="14.5" thickTop="1">
      <c r="A32" s="36">
        <v>1</v>
      </c>
      <c r="B32" s="129" t="s">
        <v>282</v>
      </c>
      <c r="C32" s="21" t="s">
        <v>128</v>
      </c>
      <c r="D32" s="21" t="s">
        <v>283</v>
      </c>
      <c r="E32" s="21" t="s">
        <v>173</v>
      </c>
      <c r="F32" s="21" t="s">
        <v>1529</v>
      </c>
      <c r="G32" s="21" t="s">
        <v>1530</v>
      </c>
      <c r="H32" s="21" t="s">
        <v>1531</v>
      </c>
      <c r="I32" s="2" t="s">
        <v>1532</v>
      </c>
      <c r="J32" s="21">
        <v>1</v>
      </c>
      <c r="K32" s="21"/>
      <c r="L32" s="21">
        <v>1</v>
      </c>
      <c r="M32" s="21"/>
      <c r="N32" s="21"/>
      <c r="O32" s="21" t="s">
        <v>103</v>
      </c>
      <c r="P32" s="37">
        <v>43892</v>
      </c>
      <c r="Q32" s="34" t="str">
        <f t="shared" ca="1" si="0"/>
        <v>2 Tahun 5 Bulan3 Hari</v>
      </c>
      <c r="R32" s="21" t="s">
        <v>78</v>
      </c>
      <c r="S32" s="21"/>
      <c r="T32" s="21" t="s">
        <v>73</v>
      </c>
      <c r="U32" s="21" t="s">
        <v>68</v>
      </c>
      <c r="V32" s="21" t="s">
        <v>180</v>
      </c>
      <c r="W32" s="21" t="s">
        <v>88</v>
      </c>
      <c r="X32" s="31" t="s">
        <v>2627</v>
      </c>
      <c r="Y32" s="61">
        <v>34304</v>
      </c>
      <c r="Z32" s="34" t="str">
        <f t="shared" ca="1" si="1"/>
        <v>28 Tahun 8 Bulan</v>
      </c>
      <c r="AA32" s="21"/>
      <c r="AB32" s="21"/>
      <c r="AC32" s="21" t="s">
        <v>4645</v>
      </c>
      <c r="AD32" s="21" t="s">
        <v>3042</v>
      </c>
      <c r="AE32" s="21"/>
      <c r="AF32" s="21"/>
      <c r="AG32" s="21"/>
      <c r="AH32" s="21" t="s">
        <v>68</v>
      </c>
      <c r="AI32" s="21">
        <v>20024504936</v>
      </c>
      <c r="AJ32" s="21"/>
      <c r="AK32" s="192"/>
      <c r="AL32" s="21">
        <v>916246300</v>
      </c>
    </row>
    <row r="33" spans="1:38" s="94" customFormat="1" ht="14">
      <c r="A33" s="36">
        <v>2</v>
      </c>
      <c r="B33" s="129" t="s">
        <v>282</v>
      </c>
      <c r="C33" s="21" t="s">
        <v>128</v>
      </c>
      <c r="D33" s="21" t="s">
        <v>283</v>
      </c>
      <c r="E33" s="21" t="s">
        <v>173</v>
      </c>
      <c r="F33" s="21" t="s">
        <v>1533</v>
      </c>
      <c r="G33" s="21" t="s">
        <v>1534</v>
      </c>
      <c r="H33" s="21" t="s">
        <v>1535</v>
      </c>
      <c r="I33" s="2" t="s">
        <v>1536</v>
      </c>
      <c r="J33" s="21">
        <v>1</v>
      </c>
      <c r="K33" s="21"/>
      <c r="L33" s="21">
        <v>1</v>
      </c>
      <c r="M33" s="21"/>
      <c r="N33" s="21"/>
      <c r="O33" s="21" t="s">
        <v>103</v>
      </c>
      <c r="P33" s="37">
        <v>43892</v>
      </c>
      <c r="Q33" s="34" t="str">
        <f t="shared" ca="1" si="0"/>
        <v>2 Tahun 5 Bulan3 Hari</v>
      </c>
      <c r="R33" s="21" t="s">
        <v>78</v>
      </c>
      <c r="S33" s="21"/>
      <c r="T33" s="21" t="s">
        <v>73</v>
      </c>
      <c r="U33" s="21" t="s">
        <v>68</v>
      </c>
      <c r="V33" s="21" t="s">
        <v>180</v>
      </c>
      <c r="W33" s="21" t="s">
        <v>56</v>
      </c>
      <c r="X33" s="31" t="s">
        <v>223</v>
      </c>
      <c r="Y33" s="61">
        <v>33315</v>
      </c>
      <c r="Z33" s="34" t="str">
        <f t="shared" ca="1" si="1"/>
        <v>31 Tahun 4 Bulan</v>
      </c>
      <c r="AA33" s="21"/>
      <c r="AB33" s="21"/>
      <c r="AC33" s="21" t="s">
        <v>4645</v>
      </c>
      <c r="AD33" s="21" t="s">
        <v>3043</v>
      </c>
      <c r="AE33" s="21"/>
      <c r="AF33" s="21"/>
      <c r="AG33" s="21" t="s">
        <v>74</v>
      </c>
      <c r="AH33" s="21"/>
      <c r="AI33" s="21"/>
      <c r="AJ33" s="21"/>
      <c r="AK33" s="192"/>
      <c r="AL33" s="21">
        <v>916246208</v>
      </c>
    </row>
    <row r="34" spans="1:38" s="94" customFormat="1" ht="14">
      <c r="A34" s="36">
        <v>3</v>
      </c>
      <c r="B34" s="129" t="s">
        <v>282</v>
      </c>
      <c r="C34" s="21" t="s">
        <v>128</v>
      </c>
      <c r="D34" s="21" t="s">
        <v>283</v>
      </c>
      <c r="E34" s="21" t="s">
        <v>173</v>
      </c>
      <c r="F34" s="21" t="s">
        <v>1537</v>
      </c>
      <c r="G34" s="21" t="s">
        <v>1538</v>
      </c>
      <c r="H34" s="21" t="s">
        <v>1539</v>
      </c>
      <c r="I34" s="2" t="s">
        <v>1540</v>
      </c>
      <c r="J34" s="21">
        <v>1</v>
      </c>
      <c r="K34" s="21"/>
      <c r="L34" s="21">
        <v>1</v>
      </c>
      <c r="M34" s="21"/>
      <c r="N34" s="21"/>
      <c r="O34" s="21" t="s">
        <v>103</v>
      </c>
      <c r="P34" s="37">
        <v>43892</v>
      </c>
      <c r="Q34" s="34" t="str">
        <f t="shared" ca="1" si="0"/>
        <v>2 Tahun 5 Bulan3 Hari</v>
      </c>
      <c r="R34" s="21" t="s">
        <v>78</v>
      </c>
      <c r="S34" s="21"/>
      <c r="T34" s="21" t="s">
        <v>73</v>
      </c>
      <c r="U34" s="21" t="s">
        <v>68</v>
      </c>
      <c r="V34" s="21" t="s">
        <v>180</v>
      </c>
      <c r="W34" s="21" t="s">
        <v>76</v>
      </c>
      <c r="X34" s="31" t="s">
        <v>2628</v>
      </c>
      <c r="Y34" s="61">
        <v>35638</v>
      </c>
      <c r="Z34" s="34" t="str">
        <f t="shared" ca="1" si="1"/>
        <v>25 Tahun 0 Bulan</v>
      </c>
      <c r="AA34" s="21"/>
      <c r="AB34" s="21"/>
      <c r="AC34" s="21" t="s">
        <v>4645</v>
      </c>
      <c r="AD34" s="21" t="s">
        <v>3044</v>
      </c>
      <c r="AE34" s="21"/>
      <c r="AF34" s="21"/>
      <c r="AG34" s="21"/>
      <c r="AH34" s="21" t="s">
        <v>68</v>
      </c>
      <c r="AI34" s="21">
        <v>20024504357</v>
      </c>
      <c r="AJ34" s="21"/>
      <c r="AK34" s="192"/>
      <c r="AL34" s="21">
        <v>916544805</v>
      </c>
    </row>
    <row r="35" spans="1:38" s="94" customFormat="1" ht="14">
      <c r="A35" s="36">
        <v>4</v>
      </c>
      <c r="B35" s="129" t="s">
        <v>282</v>
      </c>
      <c r="C35" s="21" t="s">
        <v>128</v>
      </c>
      <c r="D35" s="21" t="s">
        <v>283</v>
      </c>
      <c r="E35" s="21" t="s">
        <v>173</v>
      </c>
      <c r="F35" s="21" t="s">
        <v>1541</v>
      </c>
      <c r="G35" s="21" t="s">
        <v>1542</v>
      </c>
      <c r="H35" s="21" t="s">
        <v>1543</v>
      </c>
      <c r="I35" s="2" t="s">
        <v>1544</v>
      </c>
      <c r="J35" s="21">
        <v>1</v>
      </c>
      <c r="K35" s="21"/>
      <c r="L35" s="21">
        <v>1</v>
      </c>
      <c r="M35" s="21"/>
      <c r="N35" s="21"/>
      <c r="O35" s="21" t="s">
        <v>103</v>
      </c>
      <c r="P35" s="37">
        <v>43892</v>
      </c>
      <c r="Q35" s="34" t="str">
        <f t="shared" ca="1" si="0"/>
        <v>2 Tahun 5 Bulan3 Hari</v>
      </c>
      <c r="R35" s="21" t="s">
        <v>54</v>
      </c>
      <c r="S35" s="21" t="s">
        <v>55</v>
      </c>
      <c r="T35" s="21" t="s">
        <v>73</v>
      </c>
      <c r="U35" s="21" t="s">
        <v>68</v>
      </c>
      <c r="V35" s="21" t="s">
        <v>180</v>
      </c>
      <c r="W35" s="21" t="s">
        <v>88</v>
      </c>
      <c r="X35" s="31" t="s">
        <v>2629</v>
      </c>
      <c r="Y35" s="61">
        <v>33590</v>
      </c>
      <c r="Z35" s="34" t="str">
        <f t="shared" ca="1" si="1"/>
        <v>30 Tahun 7 Bulan</v>
      </c>
      <c r="AA35" s="21"/>
      <c r="AB35" s="21"/>
      <c r="AC35" s="21" t="s">
        <v>4645</v>
      </c>
      <c r="AD35" s="21" t="s">
        <v>3045</v>
      </c>
      <c r="AE35" s="21"/>
      <c r="AF35" s="21"/>
      <c r="AG35" s="21"/>
      <c r="AH35" s="21" t="s">
        <v>68</v>
      </c>
      <c r="AI35" s="21"/>
      <c r="AJ35" s="21"/>
      <c r="AK35" s="192"/>
      <c r="AL35" s="21">
        <v>916246231</v>
      </c>
    </row>
    <row r="36" spans="1:38" s="94" customFormat="1" ht="14">
      <c r="A36" s="36">
        <v>5</v>
      </c>
      <c r="B36" s="129" t="s">
        <v>282</v>
      </c>
      <c r="C36" s="21" t="s">
        <v>128</v>
      </c>
      <c r="D36" s="21" t="s">
        <v>283</v>
      </c>
      <c r="E36" s="21" t="s">
        <v>173</v>
      </c>
      <c r="F36" s="21" t="s">
        <v>1545</v>
      </c>
      <c r="G36" s="21" t="s">
        <v>1546</v>
      </c>
      <c r="H36" s="21" t="s">
        <v>1547</v>
      </c>
      <c r="I36" s="2" t="s">
        <v>1548</v>
      </c>
      <c r="J36" s="21">
        <v>1</v>
      </c>
      <c r="K36" s="21"/>
      <c r="L36" s="21">
        <v>1</v>
      </c>
      <c r="M36" s="21"/>
      <c r="N36" s="21"/>
      <c r="O36" s="21" t="s">
        <v>103</v>
      </c>
      <c r="P36" s="37">
        <v>43892</v>
      </c>
      <c r="Q36" s="34" t="str">
        <f t="shared" ca="1" si="0"/>
        <v>2 Tahun 5 Bulan3 Hari</v>
      </c>
      <c r="R36" s="21" t="s">
        <v>81</v>
      </c>
      <c r="S36" s="21"/>
      <c r="T36" s="21" t="s">
        <v>73</v>
      </c>
      <c r="U36" s="21" t="s">
        <v>68</v>
      </c>
      <c r="V36" s="21" t="s">
        <v>180</v>
      </c>
      <c r="W36" s="21" t="s">
        <v>71</v>
      </c>
      <c r="X36" s="31" t="s">
        <v>180</v>
      </c>
      <c r="Y36" s="61">
        <v>25820</v>
      </c>
      <c r="Z36" s="34" t="str">
        <f t="shared" ca="1" si="1"/>
        <v>51 Tahun 10 Bulan</v>
      </c>
      <c r="AA36" s="21"/>
      <c r="AB36" s="21"/>
      <c r="AC36" s="21" t="s">
        <v>4645</v>
      </c>
      <c r="AD36" s="21" t="s">
        <v>3046</v>
      </c>
      <c r="AE36" s="21"/>
      <c r="AF36" s="21"/>
      <c r="AG36" s="21"/>
      <c r="AH36" s="21" t="s">
        <v>68</v>
      </c>
      <c r="AI36" s="21">
        <v>20024504324</v>
      </c>
      <c r="AJ36" s="21"/>
      <c r="AK36" s="192"/>
      <c r="AL36" s="21">
        <v>917003727</v>
      </c>
    </row>
    <row r="37" spans="1:38" s="94" customFormat="1" ht="14">
      <c r="A37" s="36">
        <v>6</v>
      </c>
      <c r="B37" s="129" t="s">
        <v>282</v>
      </c>
      <c r="C37" s="21" t="s">
        <v>128</v>
      </c>
      <c r="D37" s="21" t="s">
        <v>283</v>
      </c>
      <c r="E37" s="21" t="s">
        <v>173</v>
      </c>
      <c r="F37" s="21" t="s">
        <v>1549</v>
      </c>
      <c r="G37" s="21" t="s">
        <v>1550</v>
      </c>
      <c r="H37" s="21" t="s">
        <v>1551</v>
      </c>
      <c r="I37" s="2" t="s">
        <v>1552</v>
      </c>
      <c r="J37" s="21">
        <v>1</v>
      </c>
      <c r="K37" s="21"/>
      <c r="L37" s="21">
        <v>1</v>
      </c>
      <c r="M37" s="21"/>
      <c r="N37" s="21"/>
      <c r="O37" s="21" t="s">
        <v>103</v>
      </c>
      <c r="P37" s="37">
        <v>43892</v>
      </c>
      <c r="Q37" s="34" t="str">
        <f t="shared" ca="1" si="0"/>
        <v>2 Tahun 5 Bulan3 Hari</v>
      </c>
      <c r="R37" s="21" t="s">
        <v>58</v>
      </c>
      <c r="S37" s="21" t="s">
        <v>123</v>
      </c>
      <c r="T37" s="21" t="s">
        <v>73</v>
      </c>
      <c r="U37" s="21" t="s">
        <v>68</v>
      </c>
      <c r="V37" s="21" t="s">
        <v>180</v>
      </c>
      <c r="W37" s="21" t="s">
        <v>76</v>
      </c>
      <c r="X37" s="31" t="s">
        <v>2630</v>
      </c>
      <c r="Y37" s="61">
        <v>36315</v>
      </c>
      <c r="Z37" s="34" t="str">
        <f t="shared" ca="1" si="1"/>
        <v>23 Tahun 2 Bulan</v>
      </c>
      <c r="AA37" s="21"/>
      <c r="AB37" s="21"/>
      <c r="AC37" s="21" t="s">
        <v>4645</v>
      </c>
      <c r="AD37" s="21" t="s">
        <v>3046</v>
      </c>
      <c r="AE37" s="21"/>
      <c r="AF37" s="21"/>
      <c r="AG37" s="21"/>
      <c r="AH37" s="21" t="s">
        <v>68</v>
      </c>
      <c r="AI37" s="21"/>
      <c r="AJ37" s="21"/>
      <c r="AK37" s="192"/>
      <c r="AL37" s="21">
        <v>917409592</v>
      </c>
    </row>
    <row r="38" spans="1:38" s="94" customFormat="1" ht="14">
      <c r="A38" s="36">
        <v>7</v>
      </c>
      <c r="B38" s="129" t="s">
        <v>282</v>
      </c>
      <c r="C38" s="21" t="s">
        <v>128</v>
      </c>
      <c r="D38" s="21" t="s">
        <v>283</v>
      </c>
      <c r="E38" s="21" t="s">
        <v>173</v>
      </c>
      <c r="F38" s="21" t="s">
        <v>1553</v>
      </c>
      <c r="G38" s="21" t="s">
        <v>1554</v>
      </c>
      <c r="H38" s="21" t="s">
        <v>1555</v>
      </c>
      <c r="I38" s="2" t="s">
        <v>1556</v>
      </c>
      <c r="J38" s="21">
        <v>1</v>
      </c>
      <c r="K38" s="21"/>
      <c r="L38" s="21">
        <v>1</v>
      </c>
      <c r="M38" s="21"/>
      <c r="N38" s="21"/>
      <c r="O38" s="21" t="s">
        <v>103</v>
      </c>
      <c r="P38" s="37">
        <v>43892</v>
      </c>
      <c r="Q38" s="34" t="str">
        <f t="shared" ca="1" si="0"/>
        <v>2 Tahun 5 Bulan3 Hari</v>
      </c>
      <c r="R38" s="21" t="s">
        <v>52</v>
      </c>
      <c r="S38" s="21"/>
      <c r="T38" s="21" t="s">
        <v>73</v>
      </c>
      <c r="U38" s="21" t="s">
        <v>68</v>
      </c>
      <c r="V38" s="21" t="s">
        <v>180</v>
      </c>
      <c r="W38" s="21" t="s">
        <v>76</v>
      </c>
      <c r="X38" s="31" t="s">
        <v>2631</v>
      </c>
      <c r="Y38" s="61">
        <v>36081</v>
      </c>
      <c r="Z38" s="34" t="str">
        <f t="shared" ca="1" si="1"/>
        <v>23 Tahun 9 Bulan</v>
      </c>
      <c r="AA38" s="21"/>
      <c r="AB38" s="21"/>
      <c r="AC38" s="21" t="s">
        <v>4645</v>
      </c>
      <c r="AD38" s="21" t="s">
        <v>3047</v>
      </c>
      <c r="AE38" s="21"/>
      <c r="AF38" s="21"/>
      <c r="AG38" s="21"/>
      <c r="AH38" s="21" t="s">
        <v>68</v>
      </c>
      <c r="AI38" s="21">
        <v>20024505065</v>
      </c>
      <c r="AJ38" s="21"/>
      <c r="AK38" s="192"/>
      <c r="AL38" s="21">
        <v>916246139</v>
      </c>
    </row>
    <row r="39" spans="1:38" s="94" customFormat="1" ht="14">
      <c r="A39" s="36">
        <v>8</v>
      </c>
      <c r="B39" s="129" t="s">
        <v>282</v>
      </c>
      <c r="C39" s="21" t="s">
        <v>128</v>
      </c>
      <c r="D39" s="21" t="s">
        <v>283</v>
      </c>
      <c r="E39" s="21" t="s">
        <v>173</v>
      </c>
      <c r="F39" s="21" t="s">
        <v>1557</v>
      </c>
      <c r="G39" s="21" t="s">
        <v>1558</v>
      </c>
      <c r="H39" s="21" t="s">
        <v>1559</v>
      </c>
      <c r="I39" s="2" t="s">
        <v>1560</v>
      </c>
      <c r="J39" s="21">
        <v>1</v>
      </c>
      <c r="K39" s="21"/>
      <c r="L39" s="21">
        <v>1</v>
      </c>
      <c r="M39" s="21"/>
      <c r="N39" s="21"/>
      <c r="O39" s="21" t="s">
        <v>103</v>
      </c>
      <c r="P39" s="37">
        <v>43892</v>
      </c>
      <c r="Q39" s="34" t="str">
        <f t="shared" ca="1" si="0"/>
        <v>2 Tahun 5 Bulan3 Hari</v>
      </c>
      <c r="R39" s="21" t="s">
        <v>54</v>
      </c>
      <c r="S39" s="21" t="s">
        <v>62</v>
      </c>
      <c r="T39" s="21" t="s">
        <v>73</v>
      </c>
      <c r="U39" s="21" t="s">
        <v>68</v>
      </c>
      <c r="V39" s="21" t="s">
        <v>180</v>
      </c>
      <c r="W39" s="21" t="s">
        <v>51</v>
      </c>
      <c r="X39" s="31" t="s">
        <v>2626</v>
      </c>
      <c r="Y39" s="61">
        <v>32774</v>
      </c>
      <c r="Z39" s="34" t="str">
        <f t="shared" ca="1" si="1"/>
        <v>32 Tahun 10 Bulan</v>
      </c>
      <c r="AA39" s="21"/>
      <c r="AB39" s="21"/>
      <c r="AC39" s="21" t="s">
        <v>4645</v>
      </c>
      <c r="AD39" s="21" t="s">
        <v>3046</v>
      </c>
      <c r="AE39" s="21"/>
      <c r="AF39" s="21"/>
      <c r="AG39" s="21"/>
      <c r="AH39" s="21" t="s">
        <v>68</v>
      </c>
      <c r="AI39" s="21">
        <v>20024504274</v>
      </c>
      <c r="AJ39" s="21"/>
      <c r="AK39" s="192"/>
      <c r="AL39" s="21">
        <v>917050417</v>
      </c>
    </row>
    <row r="40" spans="1:38" s="94" customFormat="1" ht="14">
      <c r="A40" s="36">
        <v>9</v>
      </c>
      <c r="B40" s="129" t="s">
        <v>282</v>
      </c>
      <c r="C40" s="21" t="s">
        <v>128</v>
      </c>
      <c r="D40" s="21" t="s">
        <v>283</v>
      </c>
      <c r="E40" s="21" t="s">
        <v>173</v>
      </c>
      <c r="F40" s="21" t="s">
        <v>1561</v>
      </c>
      <c r="G40" s="21" t="s">
        <v>1562</v>
      </c>
      <c r="H40" s="21" t="s">
        <v>1563</v>
      </c>
      <c r="I40" s="2" t="s">
        <v>1564</v>
      </c>
      <c r="J40" s="21">
        <v>1</v>
      </c>
      <c r="K40" s="21"/>
      <c r="L40" s="21">
        <v>1</v>
      </c>
      <c r="M40" s="21"/>
      <c r="N40" s="21"/>
      <c r="O40" s="21" t="s">
        <v>103</v>
      </c>
      <c r="P40" s="37">
        <v>43892</v>
      </c>
      <c r="Q40" s="34" t="str">
        <f t="shared" ca="1" si="0"/>
        <v>2 Tahun 5 Bulan3 Hari</v>
      </c>
      <c r="R40" s="21" t="s">
        <v>78</v>
      </c>
      <c r="S40" s="21"/>
      <c r="T40" s="21" t="s">
        <v>73</v>
      </c>
      <c r="U40" s="21" t="s">
        <v>68</v>
      </c>
      <c r="V40" s="21" t="s">
        <v>180</v>
      </c>
      <c r="W40" s="21" t="s">
        <v>56</v>
      </c>
      <c r="X40" s="31" t="s">
        <v>287</v>
      </c>
      <c r="Y40" s="61">
        <v>34606</v>
      </c>
      <c r="Z40" s="34" t="str">
        <f t="shared" ca="1" si="1"/>
        <v>27 Tahun 10 Bulan</v>
      </c>
      <c r="AA40" s="21"/>
      <c r="AB40" s="21"/>
      <c r="AC40" s="21" t="s">
        <v>4645</v>
      </c>
      <c r="AD40" s="21" t="s">
        <v>285</v>
      </c>
      <c r="AE40" s="21"/>
      <c r="AF40" s="21" t="s">
        <v>57</v>
      </c>
      <c r="AG40" s="21"/>
      <c r="AH40" s="21"/>
      <c r="AI40" s="21">
        <v>20024504993</v>
      </c>
      <c r="AJ40" s="21"/>
      <c r="AK40" s="192"/>
      <c r="AL40" s="21">
        <v>916246173</v>
      </c>
    </row>
    <row r="41" spans="1:38" s="94" customFormat="1" ht="14">
      <c r="A41" s="36">
        <v>10</v>
      </c>
      <c r="B41" s="129" t="s">
        <v>282</v>
      </c>
      <c r="C41" s="21" t="s">
        <v>128</v>
      </c>
      <c r="D41" s="21" t="s">
        <v>283</v>
      </c>
      <c r="E41" s="21" t="s">
        <v>173</v>
      </c>
      <c r="F41" s="21" t="s">
        <v>1565</v>
      </c>
      <c r="G41" s="21" t="s">
        <v>1566</v>
      </c>
      <c r="H41" s="21" t="s">
        <v>1567</v>
      </c>
      <c r="I41" s="2" t="s">
        <v>1568</v>
      </c>
      <c r="J41" s="21">
        <v>1</v>
      </c>
      <c r="K41" s="21"/>
      <c r="L41" s="21">
        <v>1</v>
      </c>
      <c r="M41" s="21"/>
      <c r="N41" s="21"/>
      <c r="O41" s="21" t="s">
        <v>103</v>
      </c>
      <c r="P41" s="37">
        <v>43892</v>
      </c>
      <c r="Q41" s="34" t="str">
        <f t="shared" ca="1" si="0"/>
        <v>2 Tahun 5 Bulan3 Hari</v>
      </c>
      <c r="R41" s="21" t="s">
        <v>54</v>
      </c>
      <c r="S41" s="21" t="s">
        <v>55</v>
      </c>
      <c r="T41" s="21" t="s">
        <v>63</v>
      </c>
      <c r="U41" s="21" t="s">
        <v>64</v>
      </c>
      <c r="V41" s="21" t="s">
        <v>65</v>
      </c>
      <c r="W41" s="21" t="s">
        <v>51</v>
      </c>
      <c r="X41" s="31" t="s">
        <v>2632</v>
      </c>
      <c r="Y41" s="61">
        <v>25561</v>
      </c>
      <c r="Z41" s="34" t="str">
        <f t="shared" ca="1" si="1"/>
        <v>52 Tahun 7 Bulan</v>
      </c>
      <c r="AA41" s="21"/>
      <c r="AB41" s="21"/>
      <c r="AC41" s="21" t="s">
        <v>4645</v>
      </c>
      <c r="AD41" s="21" t="s">
        <v>3049</v>
      </c>
      <c r="AE41" s="21"/>
      <c r="AF41" s="21"/>
      <c r="AG41" s="21"/>
      <c r="AH41" s="21" t="s">
        <v>153</v>
      </c>
      <c r="AI41" s="21">
        <v>20024505016</v>
      </c>
      <c r="AJ41" s="21"/>
      <c r="AK41" s="192"/>
      <c r="AL41" s="21">
        <v>916245953</v>
      </c>
    </row>
    <row r="42" spans="1:38" s="94" customFormat="1" ht="14">
      <c r="A42" s="36">
        <v>11</v>
      </c>
      <c r="B42" s="129" t="s">
        <v>282</v>
      </c>
      <c r="C42" s="21" t="s">
        <v>128</v>
      </c>
      <c r="D42" s="21" t="s">
        <v>283</v>
      </c>
      <c r="E42" s="21" t="s">
        <v>173</v>
      </c>
      <c r="F42" s="21" t="s">
        <v>1569</v>
      </c>
      <c r="G42" s="21" t="s">
        <v>1570</v>
      </c>
      <c r="H42" s="21" t="s">
        <v>1571</v>
      </c>
      <c r="I42" s="2" t="s">
        <v>1572</v>
      </c>
      <c r="J42" s="21">
        <v>1</v>
      </c>
      <c r="K42" s="21"/>
      <c r="L42" s="21">
        <v>1</v>
      </c>
      <c r="M42" s="21"/>
      <c r="N42" s="21"/>
      <c r="O42" s="21" t="s">
        <v>103</v>
      </c>
      <c r="P42" s="37">
        <v>43892</v>
      </c>
      <c r="Q42" s="34" t="str">
        <f t="shared" ca="1" si="0"/>
        <v>2 Tahun 5 Bulan3 Hari</v>
      </c>
      <c r="R42" s="21" t="s">
        <v>78</v>
      </c>
      <c r="S42" s="21"/>
      <c r="T42" s="21" t="s">
        <v>73</v>
      </c>
      <c r="U42" s="21" t="s">
        <v>68</v>
      </c>
      <c r="V42" s="21" t="s">
        <v>180</v>
      </c>
      <c r="W42" s="21" t="s">
        <v>76</v>
      </c>
      <c r="X42" s="31" t="s">
        <v>2633</v>
      </c>
      <c r="Y42" s="61">
        <v>35737</v>
      </c>
      <c r="Z42" s="34" t="str">
        <f t="shared" ca="1" si="1"/>
        <v>24 Tahun 9 Bulan</v>
      </c>
      <c r="AA42" s="21"/>
      <c r="AB42" s="21"/>
      <c r="AC42" s="21" t="s">
        <v>4645</v>
      </c>
      <c r="AD42" s="21" t="s">
        <v>3050</v>
      </c>
      <c r="AE42" s="21"/>
      <c r="AF42" s="21"/>
      <c r="AG42" s="21"/>
      <c r="AH42" s="21" t="s">
        <v>68</v>
      </c>
      <c r="AI42" s="21">
        <v>20024504886</v>
      </c>
      <c r="AJ42" s="21"/>
      <c r="AK42" s="192"/>
      <c r="AL42" s="21">
        <v>917003738</v>
      </c>
    </row>
    <row r="43" spans="1:38" s="94" customFormat="1" ht="14">
      <c r="A43" s="36">
        <v>12</v>
      </c>
      <c r="B43" s="129" t="s">
        <v>282</v>
      </c>
      <c r="C43" s="21" t="s">
        <v>128</v>
      </c>
      <c r="D43" s="21" t="s">
        <v>283</v>
      </c>
      <c r="E43" s="21" t="s">
        <v>173</v>
      </c>
      <c r="F43" s="21" t="s">
        <v>1573</v>
      </c>
      <c r="G43" s="21" t="s">
        <v>1574</v>
      </c>
      <c r="H43" s="21" t="s">
        <v>1575</v>
      </c>
      <c r="I43" s="2" t="s">
        <v>1576</v>
      </c>
      <c r="J43" s="21">
        <v>1</v>
      </c>
      <c r="K43" s="21"/>
      <c r="L43" s="21">
        <v>1</v>
      </c>
      <c r="M43" s="21"/>
      <c r="N43" s="21"/>
      <c r="O43" s="21" t="s">
        <v>103</v>
      </c>
      <c r="P43" s="37">
        <v>43892</v>
      </c>
      <c r="Q43" s="34" t="str">
        <f t="shared" ca="1" si="0"/>
        <v>2 Tahun 5 Bulan3 Hari</v>
      </c>
      <c r="R43" s="21" t="s">
        <v>81</v>
      </c>
      <c r="S43" s="21"/>
      <c r="T43" s="21" t="s">
        <v>49</v>
      </c>
      <c r="U43" s="21" t="s">
        <v>68</v>
      </c>
      <c r="V43" s="21" t="s">
        <v>89</v>
      </c>
      <c r="W43" s="21" t="s">
        <v>51</v>
      </c>
      <c r="X43" s="31" t="s">
        <v>2634</v>
      </c>
      <c r="Y43" s="61">
        <v>34115</v>
      </c>
      <c r="Z43" s="34" t="str">
        <f t="shared" ca="1" si="1"/>
        <v>29 Tahun 2 Bulan</v>
      </c>
      <c r="AA43" s="21"/>
      <c r="AB43" s="21"/>
      <c r="AC43" s="21" t="s">
        <v>4645</v>
      </c>
      <c r="AD43" s="21" t="s">
        <v>3051</v>
      </c>
      <c r="AE43" s="21"/>
      <c r="AF43" s="21"/>
      <c r="AG43" s="21"/>
      <c r="AH43" s="21" t="s">
        <v>68</v>
      </c>
      <c r="AI43" s="21"/>
      <c r="AJ43" s="21"/>
      <c r="AK43" s="192">
        <v>951003573922000</v>
      </c>
      <c r="AL43" s="21">
        <v>916246366</v>
      </c>
    </row>
    <row r="44" spans="1:38" s="94" customFormat="1" ht="14">
      <c r="A44" s="36">
        <v>13</v>
      </c>
      <c r="B44" s="129" t="s">
        <v>282</v>
      </c>
      <c r="C44" s="21" t="s">
        <v>128</v>
      </c>
      <c r="D44" s="21" t="s">
        <v>283</v>
      </c>
      <c r="E44" s="21" t="s">
        <v>173</v>
      </c>
      <c r="F44" s="21" t="s">
        <v>1577</v>
      </c>
      <c r="G44" s="21" t="s">
        <v>1578</v>
      </c>
      <c r="H44" s="21" t="s">
        <v>1579</v>
      </c>
      <c r="I44" s="2" t="s">
        <v>1580</v>
      </c>
      <c r="J44" s="21">
        <v>1</v>
      </c>
      <c r="K44" s="21"/>
      <c r="L44" s="21">
        <v>1</v>
      </c>
      <c r="M44" s="21"/>
      <c r="N44" s="21"/>
      <c r="O44" s="21" t="s">
        <v>103</v>
      </c>
      <c r="P44" s="37">
        <v>43892</v>
      </c>
      <c r="Q44" s="34" t="str">
        <f t="shared" ca="1" si="0"/>
        <v>2 Tahun 5 Bulan3 Hari</v>
      </c>
      <c r="R44" s="21" t="s">
        <v>52</v>
      </c>
      <c r="S44" s="21"/>
      <c r="T44" s="21" t="s">
        <v>73</v>
      </c>
      <c r="U44" s="21" t="s">
        <v>68</v>
      </c>
      <c r="V44" s="21" t="s">
        <v>163</v>
      </c>
      <c r="W44" s="21" t="s">
        <v>51</v>
      </c>
      <c r="X44" s="31" t="s">
        <v>2635</v>
      </c>
      <c r="Y44" s="61">
        <v>29324</v>
      </c>
      <c r="Z44" s="34" t="str">
        <f t="shared" ca="1" si="1"/>
        <v>42 Tahun 3 Bulan</v>
      </c>
      <c r="AA44" s="21"/>
      <c r="AB44" s="21"/>
      <c r="AC44" s="21" t="s">
        <v>4645</v>
      </c>
      <c r="AD44" s="21" t="s">
        <v>3052</v>
      </c>
      <c r="AE44" s="21"/>
      <c r="AF44" s="21"/>
      <c r="AG44" s="21"/>
      <c r="AH44" s="21" t="s">
        <v>68</v>
      </c>
      <c r="AI44" s="21">
        <v>20024504290</v>
      </c>
      <c r="AJ44" s="21"/>
      <c r="AK44" s="192">
        <v>950860304921000</v>
      </c>
      <c r="AL44" s="21">
        <v>916544850</v>
      </c>
    </row>
    <row r="45" spans="1:38" s="94" customFormat="1" ht="14">
      <c r="A45" s="36">
        <v>14</v>
      </c>
      <c r="B45" s="129" t="s">
        <v>282</v>
      </c>
      <c r="C45" s="21" t="s">
        <v>128</v>
      </c>
      <c r="D45" s="21" t="s">
        <v>283</v>
      </c>
      <c r="E45" s="21" t="s">
        <v>173</v>
      </c>
      <c r="F45" s="21" t="s">
        <v>1581</v>
      </c>
      <c r="G45" s="21" t="s">
        <v>1582</v>
      </c>
      <c r="H45" s="21" t="s">
        <v>1583</v>
      </c>
      <c r="I45" s="2" t="s">
        <v>1584</v>
      </c>
      <c r="J45" s="21">
        <v>1</v>
      </c>
      <c r="K45" s="21"/>
      <c r="L45" s="21">
        <v>1</v>
      </c>
      <c r="M45" s="21"/>
      <c r="N45" s="21"/>
      <c r="O45" s="21" t="s">
        <v>103</v>
      </c>
      <c r="P45" s="37">
        <v>43892</v>
      </c>
      <c r="Q45" s="34" t="str">
        <f t="shared" ca="1" si="0"/>
        <v>2 Tahun 5 Bulan3 Hari</v>
      </c>
      <c r="R45" s="21" t="s">
        <v>78</v>
      </c>
      <c r="S45" s="21"/>
      <c r="T45" s="21" t="s">
        <v>73</v>
      </c>
      <c r="U45" s="21" t="s">
        <v>68</v>
      </c>
      <c r="V45" s="21" t="s">
        <v>2636</v>
      </c>
      <c r="W45" s="21" t="s">
        <v>51</v>
      </c>
      <c r="X45" s="31" t="s">
        <v>2637</v>
      </c>
      <c r="Y45" s="61">
        <v>33761</v>
      </c>
      <c r="Z45" s="34" t="str">
        <f t="shared" ca="1" si="1"/>
        <v>30 Tahun 1 Bulan</v>
      </c>
      <c r="AA45" s="21"/>
      <c r="AB45" s="21"/>
      <c r="AC45" s="21" t="s">
        <v>4645</v>
      </c>
      <c r="AD45" s="21" t="s">
        <v>3053</v>
      </c>
      <c r="AE45" s="21"/>
      <c r="AF45" s="21"/>
      <c r="AG45" s="21" t="s">
        <v>74</v>
      </c>
      <c r="AH45" s="21"/>
      <c r="AI45" s="21">
        <v>20024504381</v>
      </c>
      <c r="AJ45" s="21"/>
      <c r="AK45" s="192"/>
      <c r="AL45" s="21"/>
    </row>
    <row r="46" spans="1:38" s="94" customFormat="1" ht="14">
      <c r="A46" s="36">
        <v>15</v>
      </c>
      <c r="B46" s="129" t="s">
        <v>282</v>
      </c>
      <c r="C46" s="21" t="s">
        <v>128</v>
      </c>
      <c r="D46" s="21" t="s">
        <v>283</v>
      </c>
      <c r="E46" s="21" t="s">
        <v>173</v>
      </c>
      <c r="F46" s="21" t="s">
        <v>1585</v>
      </c>
      <c r="G46" s="21" t="s">
        <v>1586</v>
      </c>
      <c r="H46" s="21" t="s">
        <v>1587</v>
      </c>
      <c r="I46" s="2" t="s">
        <v>1588</v>
      </c>
      <c r="J46" s="21">
        <v>1</v>
      </c>
      <c r="K46" s="21"/>
      <c r="L46" s="21">
        <v>1</v>
      </c>
      <c r="M46" s="21"/>
      <c r="N46" s="21"/>
      <c r="O46" s="21" t="s">
        <v>103</v>
      </c>
      <c r="P46" s="37">
        <v>43892</v>
      </c>
      <c r="Q46" s="34" t="str">
        <f t="shared" ca="1" si="0"/>
        <v>2 Tahun 5 Bulan3 Hari</v>
      </c>
      <c r="R46" s="21" t="s">
        <v>78</v>
      </c>
      <c r="S46" s="21"/>
      <c r="T46" s="21" t="s">
        <v>73</v>
      </c>
      <c r="U46" s="21" t="s">
        <v>68</v>
      </c>
      <c r="V46" s="21" t="s">
        <v>180</v>
      </c>
      <c r="W46" s="21" t="s">
        <v>51</v>
      </c>
      <c r="X46" s="31" t="s">
        <v>2638</v>
      </c>
      <c r="Y46" s="61">
        <v>27560</v>
      </c>
      <c r="Z46" s="34" t="str">
        <f t="shared" ca="1" si="1"/>
        <v>47 Tahun 1 Bulan</v>
      </c>
      <c r="AA46" s="21"/>
      <c r="AB46" s="21"/>
      <c r="AC46" s="21" t="s">
        <v>4645</v>
      </c>
      <c r="AD46" s="21" t="s">
        <v>3054</v>
      </c>
      <c r="AE46" s="21"/>
      <c r="AF46" s="21"/>
      <c r="AG46" s="21"/>
      <c r="AH46" s="21" t="s">
        <v>68</v>
      </c>
      <c r="AI46" s="21">
        <v>20024504449</v>
      </c>
      <c r="AJ46" s="21"/>
      <c r="AK46" s="192"/>
      <c r="AL46" s="21">
        <v>865365264</v>
      </c>
    </row>
    <row r="47" spans="1:38" s="94" customFormat="1" ht="14">
      <c r="A47" s="36">
        <v>16</v>
      </c>
      <c r="B47" s="129" t="s">
        <v>282</v>
      </c>
      <c r="C47" s="21" t="s">
        <v>128</v>
      </c>
      <c r="D47" s="21" t="s">
        <v>283</v>
      </c>
      <c r="E47" s="21" t="s">
        <v>173</v>
      </c>
      <c r="F47" s="21" t="s">
        <v>1589</v>
      </c>
      <c r="G47" s="21" t="s">
        <v>1590</v>
      </c>
      <c r="H47" s="21" t="s">
        <v>1591</v>
      </c>
      <c r="I47" s="2" t="s">
        <v>1592</v>
      </c>
      <c r="J47" s="21">
        <v>1</v>
      </c>
      <c r="K47" s="21"/>
      <c r="L47" s="21">
        <v>1</v>
      </c>
      <c r="M47" s="21"/>
      <c r="N47" s="21"/>
      <c r="O47" s="21" t="s">
        <v>103</v>
      </c>
      <c r="P47" s="37">
        <v>43892</v>
      </c>
      <c r="Q47" s="34" t="str">
        <f t="shared" ca="1" si="0"/>
        <v>2 Tahun 5 Bulan3 Hari</v>
      </c>
      <c r="R47" s="21" t="s">
        <v>81</v>
      </c>
      <c r="S47" s="21"/>
      <c r="T47" s="21" t="s">
        <v>73</v>
      </c>
      <c r="U47" s="21" t="s">
        <v>68</v>
      </c>
      <c r="V47" s="21" t="s">
        <v>212</v>
      </c>
      <c r="W47" s="21" t="s">
        <v>71</v>
      </c>
      <c r="X47" s="31" t="s">
        <v>212</v>
      </c>
      <c r="Y47" s="61">
        <v>27259</v>
      </c>
      <c r="Z47" s="34" t="str">
        <f t="shared" ca="1" si="1"/>
        <v>47 Tahun 11 Bulan</v>
      </c>
      <c r="AA47" s="21"/>
      <c r="AB47" s="21"/>
      <c r="AC47" s="21" t="s">
        <v>4645</v>
      </c>
      <c r="AD47" s="21" t="s">
        <v>3055</v>
      </c>
      <c r="AE47" s="21"/>
      <c r="AF47" s="21" t="s">
        <v>57</v>
      </c>
      <c r="AG47" s="21"/>
      <c r="AH47" s="21"/>
      <c r="AI47" s="21">
        <v>20024504605</v>
      </c>
      <c r="AJ47" s="21"/>
      <c r="AK47" s="192"/>
      <c r="AL47" s="21">
        <v>916544849</v>
      </c>
    </row>
    <row r="48" spans="1:38" s="94" customFormat="1" ht="14">
      <c r="A48" s="36">
        <v>17</v>
      </c>
      <c r="B48" s="129" t="s">
        <v>282</v>
      </c>
      <c r="C48" s="21" t="s">
        <v>128</v>
      </c>
      <c r="D48" s="21" t="s">
        <v>283</v>
      </c>
      <c r="E48" s="21" t="s">
        <v>173</v>
      </c>
      <c r="F48" s="21" t="s">
        <v>1593</v>
      </c>
      <c r="G48" s="21" t="s">
        <v>1594</v>
      </c>
      <c r="H48" s="21" t="s">
        <v>1595</v>
      </c>
      <c r="I48" s="2" t="s">
        <v>1596</v>
      </c>
      <c r="J48" s="21">
        <v>1</v>
      </c>
      <c r="K48" s="21"/>
      <c r="L48" s="21">
        <v>1</v>
      </c>
      <c r="M48" s="21"/>
      <c r="N48" s="21"/>
      <c r="O48" s="21" t="s">
        <v>103</v>
      </c>
      <c r="P48" s="37">
        <v>43892</v>
      </c>
      <c r="Q48" s="34" t="str">
        <f t="shared" ca="1" si="0"/>
        <v>2 Tahun 5 Bulan3 Hari</v>
      </c>
      <c r="R48" s="21" t="s">
        <v>52</v>
      </c>
      <c r="S48" s="21"/>
      <c r="T48" s="21" t="s">
        <v>73</v>
      </c>
      <c r="U48" s="21" t="s">
        <v>68</v>
      </c>
      <c r="V48" s="21" t="s">
        <v>229</v>
      </c>
      <c r="W48" s="21" t="s">
        <v>56</v>
      </c>
      <c r="X48" s="31" t="s">
        <v>2639</v>
      </c>
      <c r="Y48" s="61">
        <v>34603</v>
      </c>
      <c r="Z48" s="34" t="str">
        <f t="shared" ca="1" si="1"/>
        <v>27 Tahun 10 Bulan</v>
      </c>
      <c r="AA48" s="21"/>
      <c r="AB48" s="21"/>
      <c r="AC48" s="21" t="s">
        <v>4645</v>
      </c>
      <c r="AD48" s="21" t="s">
        <v>3056</v>
      </c>
      <c r="AE48" s="21"/>
      <c r="AF48" s="21"/>
      <c r="AG48" s="21"/>
      <c r="AH48" s="21" t="s">
        <v>68</v>
      </c>
      <c r="AI48" s="21"/>
      <c r="AJ48" s="21"/>
      <c r="AK48" s="192"/>
      <c r="AL48" s="21">
        <v>917409570</v>
      </c>
    </row>
    <row r="49" spans="1:38" s="94" customFormat="1" ht="14">
      <c r="A49" s="36">
        <v>18</v>
      </c>
      <c r="B49" s="129" t="s">
        <v>282</v>
      </c>
      <c r="C49" s="21" t="s">
        <v>128</v>
      </c>
      <c r="D49" s="21" t="s">
        <v>283</v>
      </c>
      <c r="E49" s="21" t="s">
        <v>173</v>
      </c>
      <c r="F49" s="21" t="s">
        <v>1597</v>
      </c>
      <c r="G49" s="21" t="s">
        <v>1598</v>
      </c>
      <c r="H49" s="21" t="s">
        <v>1599</v>
      </c>
      <c r="I49" s="2" t="s">
        <v>1600</v>
      </c>
      <c r="J49" s="21">
        <v>1</v>
      </c>
      <c r="K49" s="21"/>
      <c r="L49" s="21">
        <v>1</v>
      </c>
      <c r="M49" s="21"/>
      <c r="N49" s="21"/>
      <c r="O49" s="21" t="s">
        <v>103</v>
      </c>
      <c r="P49" s="37">
        <v>43892</v>
      </c>
      <c r="Q49" s="34" t="str">
        <f t="shared" ca="1" si="0"/>
        <v>2 Tahun 5 Bulan3 Hari</v>
      </c>
      <c r="R49" s="21" t="s">
        <v>52</v>
      </c>
      <c r="S49" s="21"/>
      <c r="T49" s="21" t="s">
        <v>73</v>
      </c>
      <c r="U49" s="21" t="s">
        <v>68</v>
      </c>
      <c r="V49" s="21" t="s">
        <v>180</v>
      </c>
      <c r="W49" s="21" t="s">
        <v>56</v>
      </c>
      <c r="X49" s="31" t="s">
        <v>2640</v>
      </c>
      <c r="Y49" s="61">
        <v>31543</v>
      </c>
      <c r="Z49" s="34" t="str">
        <f t="shared" ca="1" si="1"/>
        <v>36 Tahun 2 Bulan</v>
      </c>
      <c r="AA49" s="21"/>
      <c r="AB49" s="21"/>
      <c r="AC49" s="21" t="s">
        <v>4645</v>
      </c>
      <c r="AD49" s="21" t="s">
        <v>3057</v>
      </c>
      <c r="AE49" s="21"/>
      <c r="AF49" s="21" t="s">
        <v>57</v>
      </c>
      <c r="AG49" s="21"/>
      <c r="AH49" s="21"/>
      <c r="AI49" s="21">
        <v>20024504431</v>
      </c>
      <c r="AJ49" s="21"/>
      <c r="AK49" s="192"/>
      <c r="AL49" s="21">
        <v>916544907</v>
      </c>
    </row>
    <row r="50" spans="1:38" s="94" customFormat="1" ht="14">
      <c r="A50" s="36">
        <v>19</v>
      </c>
      <c r="B50" s="129" t="s">
        <v>282</v>
      </c>
      <c r="C50" s="21" t="s">
        <v>128</v>
      </c>
      <c r="D50" s="21" t="s">
        <v>283</v>
      </c>
      <c r="E50" s="21" t="s">
        <v>173</v>
      </c>
      <c r="F50" s="21" t="s">
        <v>1601</v>
      </c>
      <c r="G50" s="21" t="s">
        <v>1602</v>
      </c>
      <c r="H50" s="21" t="s">
        <v>1603</v>
      </c>
      <c r="I50" s="2" t="s">
        <v>1604</v>
      </c>
      <c r="J50" s="21">
        <v>1</v>
      </c>
      <c r="K50" s="21"/>
      <c r="L50" s="21">
        <v>1</v>
      </c>
      <c r="M50" s="21"/>
      <c r="N50" s="21"/>
      <c r="O50" s="21" t="s">
        <v>103</v>
      </c>
      <c r="P50" s="37">
        <v>43892</v>
      </c>
      <c r="Q50" s="34" t="str">
        <f t="shared" ca="1" si="0"/>
        <v>2 Tahun 5 Bulan3 Hari</v>
      </c>
      <c r="R50" s="21" t="s">
        <v>78</v>
      </c>
      <c r="S50" s="21"/>
      <c r="T50" s="21" t="s">
        <v>49</v>
      </c>
      <c r="U50" s="21" t="s">
        <v>50</v>
      </c>
      <c r="V50" s="21" t="s">
        <v>50</v>
      </c>
      <c r="W50" s="21" t="s">
        <v>88</v>
      </c>
      <c r="X50" s="31" t="s">
        <v>139</v>
      </c>
      <c r="Y50" s="61">
        <v>27153</v>
      </c>
      <c r="Z50" s="34" t="str">
        <f t="shared" ca="1" si="1"/>
        <v>48 Tahun 3 Bulan</v>
      </c>
      <c r="AA50" s="21"/>
      <c r="AB50" s="21"/>
      <c r="AC50" s="21" t="s">
        <v>4645</v>
      </c>
      <c r="AD50" s="21" t="s">
        <v>3058</v>
      </c>
      <c r="AE50" s="21"/>
      <c r="AF50" s="21"/>
      <c r="AG50" s="21"/>
      <c r="AH50" s="21" t="s">
        <v>50</v>
      </c>
      <c r="AI50" s="21">
        <v>20024504498</v>
      </c>
      <c r="AJ50" s="21"/>
      <c r="AK50" s="192"/>
      <c r="AL50" s="21">
        <v>916245828</v>
      </c>
    </row>
    <row r="51" spans="1:38" s="94" customFormat="1" ht="14">
      <c r="A51" s="36">
        <v>20</v>
      </c>
      <c r="B51" s="129" t="s">
        <v>282</v>
      </c>
      <c r="C51" s="21" t="s">
        <v>128</v>
      </c>
      <c r="D51" s="21" t="s">
        <v>283</v>
      </c>
      <c r="E51" s="21" t="s">
        <v>173</v>
      </c>
      <c r="F51" s="21" t="s">
        <v>1605</v>
      </c>
      <c r="G51" s="21" t="s">
        <v>1606</v>
      </c>
      <c r="H51" s="21" t="s">
        <v>1607</v>
      </c>
      <c r="I51" s="2" t="s">
        <v>1608</v>
      </c>
      <c r="J51" s="21">
        <v>1</v>
      </c>
      <c r="K51" s="21"/>
      <c r="L51" s="21">
        <v>1</v>
      </c>
      <c r="M51" s="21"/>
      <c r="N51" s="21"/>
      <c r="O51" s="21" t="s">
        <v>103</v>
      </c>
      <c r="P51" s="37">
        <v>43892</v>
      </c>
      <c r="Q51" s="34" t="str">
        <f t="shared" ca="1" si="0"/>
        <v>2 Tahun 5 Bulan3 Hari</v>
      </c>
      <c r="R51" s="21" t="s">
        <v>81</v>
      </c>
      <c r="S51" s="21"/>
      <c r="T51" s="21" t="s">
        <v>73</v>
      </c>
      <c r="U51" s="21" t="s">
        <v>68</v>
      </c>
      <c r="V51" s="21" t="s">
        <v>84</v>
      </c>
      <c r="W51" s="21" t="s">
        <v>76</v>
      </c>
      <c r="X51" s="31" t="s">
        <v>226</v>
      </c>
      <c r="Y51" s="61">
        <v>36651</v>
      </c>
      <c r="Z51" s="34" t="str">
        <f t="shared" ca="1" si="1"/>
        <v>22 Tahun 3 Bulan</v>
      </c>
      <c r="AA51" s="21"/>
      <c r="AB51" s="21"/>
      <c r="AC51" s="21" t="s">
        <v>4645</v>
      </c>
      <c r="AD51" s="21" t="s">
        <v>3059</v>
      </c>
      <c r="AE51" s="21"/>
      <c r="AF51" s="21"/>
      <c r="AG51" s="21"/>
      <c r="AH51" s="21" t="s">
        <v>68</v>
      </c>
      <c r="AI51" s="21"/>
      <c r="AJ51" s="21"/>
      <c r="AK51" s="192"/>
      <c r="AL51" s="21">
        <v>916544883</v>
      </c>
    </row>
    <row r="52" spans="1:38" s="94" customFormat="1" ht="14">
      <c r="A52" s="36">
        <v>21</v>
      </c>
      <c r="B52" s="129" t="s">
        <v>282</v>
      </c>
      <c r="C52" s="21" t="s">
        <v>128</v>
      </c>
      <c r="D52" s="21" t="s">
        <v>283</v>
      </c>
      <c r="E52" s="21" t="s">
        <v>173</v>
      </c>
      <c r="F52" s="21" t="s">
        <v>1609</v>
      </c>
      <c r="G52" s="21" t="s">
        <v>1610</v>
      </c>
      <c r="H52" s="21" t="s">
        <v>1611</v>
      </c>
      <c r="I52" s="2" t="s">
        <v>1612</v>
      </c>
      <c r="J52" s="21">
        <v>1</v>
      </c>
      <c r="K52" s="21"/>
      <c r="L52" s="21">
        <v>1</v>
      </c>
      <c r="M52" s="21"/>
      <c r="N52" s="21"/>
      <c r="O52" s="21" t="s">
        <v>103</v>
      </c>
      <c r="P52" s="37">
        <v>43892</v>
      </c>
      <c r="Q52" s="34" t="str">
        <f t="shared" ca="1" si="0"/>
        <v>2 Tahun 5 Bulan3 Hari</v>
      </c>
      <c r="R52" s="21" t="s">
        <v>78</v>
      </c>
      <c r="S52" s="21"/>
      <c r="T52" s="21" t="s">
        <v>73</v>
      </c>
      <c r="U52" s="21" t="s">
        <v>68</v>
      </c>
      <c r="V52" s="21" t="s">
        <v>2583</v>
      </c>
      <c r="W52" s="21" t="s">
        <v>88</v>
      </c>
      <c r="X52" s="31" t="s">
        <v>232</v>
      </c>
      <c r="Y52" s="61">
        <v>28593</v>
      </c>
      <c r="Z52" s="34" t="str">
        <f t="shared" ca="1" si="1"/>
        <v>44 Tahun 3 Bulan</v>
      </c>
      <c r="AA52" s="21"/>
      <c r="AB52" s="21"/>
      <c r="AC52" s="21" t="s">
        <v>4645</v>
      </c>
      <c r="AD52" s="21" t="s">
        <v>3060</v>
      </c>
      <c r="AE52" s="21"/>
      <c r="AF52" s="21"/>
      <c r="AG52" s="21"/>
      <c r="AH52" s="21" t="s">
        <v>68</v>
      </c>
      <c r="AI52" s="21">
        <v>20024504738</v>
      </c>
      <c r="AJ52" s="21"/>
      <c r="AK52" s="192"/>
      <c r="AL52" s="21">
        <v>917774939</v>
      </c>
    </row>
    <row r="53" spans="1:38" s="94" customFormat="1" ht="14">
      <c r="A53" s="36">
        <v>22</v>
      </c>
      <c r="B53" s="129" t="s">
        <v>282</v>
      </c>
      <c r="C53" s="21" t="s">
        <v>128</v>
      </c>
      <c r="D53" s="21" t="s">
        <v>283</v>
      </c>
      <c r="E53" s="21" t="s">
        <v>173</v>
      </c>
      <c r="F53" s="21" t="s">
        <v>1613</v>
      </c>
      <c r="G53" s="21" t="s">
        <v>1614</v>
      </c>
      <c r="H53" s="21" t="s">
        <v>1615</v>
      </c>
      <c r="I53" s="2" t="s">
        <v>1616</v>
      </c>
      <c r="J53" s="21">
        <v>1</v>
      </c>
      <c r="K53" s="21"/>
      <c r="L53" s="21">
        <v>1</v>
      </c>
      <c r="M53" s="21"/>
      <c r="N53" s="21"/>
      <c r="O53" s="21" t="s">
        <v>103</v>
      </c>
      <c r="P53" s="37">
        <v>43892</v>
      </c>
      <c r="Q53" s="34" t="str">
        <f t="shared" ca="1" si="0"/>
        <v>2 Tahun 5 Bulan3 Hari</v>
      </c>
      <c r="R53" s="21" t="s">
        <v>78</v>
      </c>
      <c r="S53" s="21"/>
      <c r="T53" s="21" t="s">
        <v>73</v>
      </c>
      <c r="U53" s="21" t="s">
        <v>68</v>
      </c>
      <c r="V53" s="21" t="s">
        <v>180</v>
      </c>
      <c r="W53" s="21" t="s">
        <v>76</v>
      </c>
      <c r="X53" s="31" t="s">
        <v>180</v>
      </c>
      <c r="Y53" s="61">
        <v>33555</v>
      </c>
      <c r="Z53" s="34" t="str">
        <f t="shared" ca="1" si="1"/>
        <v>30 Tahun 8 Bulan</v>
      </c>
      <c r="AA53" s="21"/>
      <c r="AB53" s="21"/>
      <c r="AC53" s="21" t="s">
        <v>4645</v>
      </c>
      <c r="AD53" s="21" t="s">
        <v>3061</v>
      </c>
      <c r="AE53" s="21"/>
      <c r="AF53" s="21"/>
      <c r="AG53" s="21"/>
      <c r="AH53" s="21" t="s">
        <v>68</v>
      </c>
      <c r="AI53" s="21">
        <v>20024504688</v>
      </c>
      <c r="AJ53" s="21"/>
      <c r="AK53" s="192"/>
      <c r="AL53" s="21">
        <v>917051148</v>
      </c>
    </row>
    <row r="54" spans="1:38" s="94" customFormat="1" ht="14">
      <c r="A54" s="36">
        <v>23</v>
      </c>
      <c r="B54" s="129" t="s">
        <v>282</v>
      </c>
      <c r="C54" s="21" t="s">
        <v>128</v>
      </c>
      <c r="D54" s="21" t="s">
        <v>283</v>
      </c>
      <c r="E54" s="21" t="s">
        <v>173</v>
      </c>
      <c r="F54" s="21" t="s">
        <v>1617</v>
      </c>
      <c r="G54" s="21" t="s">
        <v>1618</v>
      </c>
      <c r="H54" s="21" t="s">
        <v>1619</v>
      </c>
      <c r="I54" s="2" t="s">
        <v>1620</v>
      </c>
      <c r="J54" s="21">
        <v>1</v>
      </c>
      <c r="K54" s="21"/>
      <c r="L54" s="21">
        <v>1</v>
      </c>
      <c r="M54" s="21"/>
      <c r="N54" s="21"/>
      <c r="O54" s="21" t="s">
        <v>103</v>
      </c>
      <c r="P54" s="37">
        <v>43892</v>
      </c>
      <c r="Q54" s="34" t="str">
        <f t="shared" ca="1" si="0"/>
        <v>2 Tahun 5 Bulan3 Hari</v>
      </c>
      <c r="R54" s="21" t="s">
        <v>52</v>
      </c>
      <c r="S54" s="21"/>
      <c r="T54" s="21" t="s">
        <v>63</v>
      </c>
      <c r="U54" s="21" t="s">
        <v>68</v>
      </c>
      <c r="V54" s="21" t="s">
        <v>201</v>
      </c>
      <c r="W54" s="21" t="s">
        <v>76</v>
      </c>
      <c r="X54" s="31" t="s">
        <v>2641</v>
      </c>
      <c r="Y54" s="61">
        <v>34752</v>
      </c>
      <c r="Z54" s="34" t="str">
        <f t="shared" ca="1" si="1"/>
        <v>27 Tahun 5 Bulan</v>
      </c>
      <c r="AA54" s="21"/>
      <c r="AB54" s="21"/>
      <c r="AC54" s="21" t="s">
        <v>4645</v>
      </c>
      <c r="AD54" s="21" t="s">
        <v>3062</v>
      </c>
      <c r="AE54" s="21"/>
      <c r="AF54" s="21"/>
      <c r="AG54" s="21"/>
      <c r="AH54" s="21" t="s">
        <v>68</v>
      </c>
      <c r="AI54" s="21">
        <v>20024504639</v>
      </c>
      <c r="AJ54" s="21"/>
      <c r="AK54" s="192"/>
      <c r="AL54" s="21">
        <v>917003750</v>
      </c>
    </row>
    <row r="55" spans="1:38" s="94" customFormat="1" ht="14">
      <c r="A55" s="36">
        <v>24</v>
      </c>
      <c r="B55" s="129" t="s">
        <v>282</v>
      </c>
      <c r="C55" s="21" t="s">
        <v>128</v>
      </c>
      <c r="D55" s="21" t="s">
        <v>283</v>
      </c>
      <c r="E55" s="21" t="s">
        <v>173</v>
      </c>
      <c r="F55" s="21" t="s">
        <v>1621</v>
      </c>
      <c r="G55" s="21" t="s">
        <v>1622</v>
      </c>
      <c r="H55" s="21" t="s">
        <v>1623</v>
      </c>
      <c r="I55" s="2" t="s">
        <v>1624</v>
      </c>
      <c r="J55" s="21">
        <v>1</v>
      </c>
      <c r="K55" s="21"/>
      <c r="L55" s="21">
        <v>1</v>
      </c>
      <c r="M55" s="21"/>
      <c r="N55" s="21"/>
      <c r="O55" s="21" t="s">
        <v>103</v>
      </c>
      <c r="P55" s="37">
        <v>43892</v>
      </c>
      <c r="Q55" s="34" t="str">
        <f t="shared" ca="1" si="0"/>
        <v>2 Tahun 5 Bulan3 Hari</v>
      </c>
      <c r="R55" s="21" t="s">
        <v>52</v>
      </c>
      <c r="S55" s="21"/>
      <c r="T55" s="21" t="s">
        <v>73</v>
      </c>
      <c r="U55" s="21" t="s">
        <v>68</v>
      </c>
      <c r="V55" s="21" t="s">
        <v>2583</v>
      </c>
      <c r="W55" s="21" t="s">
        <v>76</v>
      </c>
      <c r="X55" s="31" t="s">
        <v>2642</v>
      </c>
      <c r="Y55" s="61">
        <v>30108</v>
      </c>
      <c r="Z55" s="34" t="str">
        <f t="shared" ca="1" si="1"/>
        <v>40 Tahun 1 Bulan</v>
      </c>
      <c r="AA55" s="21"/>
      <c r="AB55" s="21"/>
      <c r="AC55" s="21" t="s">
        <v>4645</v>
      </c>
      <c r="AD55" s="21" t="s">
        <v>3060</v>
      </c>
      <c r="AE55" s="21"/>
      <c r="AF55" s="21"/>
      <c r="AG55" s="21"/>
      <c r="AH55" s="21" t="s">
        <v>68</v>
      </c>
      <c r="AI55" s="21">
        <v>20024504712</v>
      </c>
      <c r="AJ55" s="21"/>
      <c r="AK55" s="192"/>
      <c r="AL55" s="21">
        <v>917409581</v>
      </c>
    </row>
    <row r="56" spans="1:38" s="94" customFormat="1" ht="14">
      <c r="A56" s="36">
        <v>25</v>
      </c>
      <c r="B56" s="129" t="s">
        <v>282</v>
      </c>
      <c r="C56" s="21" t="s">
        <v>128</v>
      </c>
      <c r="D56" s="21" t="s">
        <v>283</v>
      </c>
      <c r="E56" s="21" t="s">
        <v>173</v>
      </c>
      <c r="F56" s="21" t="s">
        <v>1625</v>
      </c>
      <c r="G56" s="21" t="s">
        <v>1626</v>
      </c>
      <c r="H56" s="21" t="s">
        <v>1627</v>
      </c>
      <c r="I56" s="2" t="s">
        <v>1628</v>
      </c>
      <c r="J56" s="21">
        <v>1</v>
      </c>
      <c r="K56" s="21"/>
      <c r="L56" s="21">
        <v>1</v>
      </c>
      <c r="M56" s="21"/>
      <c r="N56" s="21"/>
      <c r="O56" s="21" t="s">
        <v>103</v>
      </c>
      <c r="P56" s="37">
        <v>43895</v>
      </c>
      <c r="Q56" s="34" t="str">
        <f t="shared" ca="1" si="0"/>
        <v>2 Tahun 5 Bulan0 Hari</v>
      </c>
      <c r="R56" s="21" t="s">
        <v>78</v>
      </c>
      <c r="S56" s="21"/>
      <c r="T56" s="21" t="s">
        <v>73</v>
      </c>
      <c r="U56" s="21" t="s">
        <v>68</v>
      </c>
      <c r="V56" s="21" t="s">
        <v>65</v>
      </c>
      <c r="W56" s="21" t="s">
        <v>76</v>
      </c>
      <c r="X56" s="31" t="s">
        <v>2644</v>
      </c>
      <c r="Y56" s="61">
        <v>32602</v>
      </c>
      <c r="Z56" s="34" t="str">
        <f t="shared" ca="1" si="1"/>
        <v>33 Tahun 4 Bulan</v>
      </c>
      <c r="AA56" s="21"/>
      <c r="AB56" s="21"/>
      <c r="AC56" s="21" t="s">
        <v>4645</v>
      </c>
      <c r="AD56" s="21" t="s">
        <v>285</v>
      </c>
      <c r="AE56" s="21"/>
      <c r="AF56" s="21" t="s">
        <v>57</v>
      </c>
      <c r="AG56" s="21"/>
      <c r="AH56" s="21"/>
      <c r="AI56" s="21">
        <v>20024504837</v>
      </c>
      <c r="AJ56" s="21"/>
      <c r="AK56" s="192"/>
      <c r="AL56" s="21">
        <v>916245737</v>
      </c>
    </row>
    <row r="57" spans="1:38" s="94" customFormat="1" ht="14">
      <c r="A57" s="36">
        <v>26</v>
      </c>
      <c r="B57" s="129" t="s">
        <v>282</v>
      </c>
      <c r="C57" s="21" t="s">
        <v>128</v>
      </c>
      <c r="D57" s="21" t="s">
        <v>283</v>
      </c>
      <c r="E57" s="21" t="s">
        <v>173</v>
      </c>
      <c r="F57" s="21" t="s">
        <v>1629</v>
      </c>
      <c r="G57" s="21" t="s">
        <v>1630</v>
      </c>
      <c r="H57" s="21" t="s">
        <v>1631</v>
      </c>
      <c r="I57" s="2" t="s">
        <v>1632</v>
      </c>
      <c r="J57" s="21">
        <v>1</v>
      </c>
      <c r="K57" s="21"/>
      <c r="L57" s="21">
        <v>1</v>
      </c>
      <c r="M57" s="21"/>
      <c r="N57" s="21"/>
      <c r="O57" s="21" t="s">
        <v>103</v>
      </c>
      <c r="P57" s="37">
        <v>43895</v>
      </c>
      <c r="Q57" s="34" t="str">
        <f t="shared" ca="1" si="0"/>
        <v>2 Tahun 5 Bulan0 Hari</v>
      </c>
      <c r="R57" s="21" t="s">
        <v>81</v>
      </c>
      <c r="S57" s="21"/>
      <c r="T57" s="21" t="s">
        <v>63</v>
      </c>
      <c r="U57" s="21" t="s">
        <v>68</v>
      </c>
      <c r="V57" s="21" t="s">
        <v>84</v>
      </c>
      <c r="W57" s="21" t="s">
        <v>76</v>
      </c>
      <c r="X57" s="31" t="s">
        <v>2643</v>
      </c>
      <c r="Y57" s="61">
        <v>36670</v>
      </c>
      <c r="Z57" s="34" t="str">
        <f t="shared" ca="1" si="1"/>
        <v>22 Tahun 2 Bulan</v>
      </c>
      <c r="AA57" s="21"/>
      <c r="AB57" s="21"/>
      <c r="AC57" s="21" t="s">
        <v>4645</v>
      </c>
      <c r="AD57" s="21" t="s">
        <v>3063</v>
      </c>
      <c r="AE57" s="21"/>
      <c r="AF57" s="21"/>
      <c r="AG57" s="21"/>
      <c r="AH57" s="21" t="s">
        <v>68</v>
      </c>
      <c r="AI57" s="21">
        <v>20024504829</v>
      </c>
      <c r="AJ57" s="21"/>
      <c r="AK57" s="192"/>
      <c r="AL57" s="21">
        <v>916544861</v>
      </c>
    </row>
    <row r="58" spans="1:38" s="94" customFormat="1" ht="14">
      <c r="A58" s="36">
        <v>27</v>
      </c>
      <c r="B58" s="129" t="s">
        <v>282</v>
      </c>
      <c r="C58" s="21" t="s">
        <v>128</v>
      </c>
      <c r="D58" s="21" t="s">
        <v>283</v>
      </c>
      <c r="E58" s="21" t="s">
        <v>173</v>
      </c>
      <c r="F58" s="21" t="s">
        <v>1633</v>
      </c>
      <c r="G58" s="21" t="s">
        <v>1634</v>
      </c>
      <c r="H58" s="21" t="s">
        <v>1635</v>
      </c>
      <c r="I58" s="2" t="s">
        <v>1636</v>
      </c>
      <c r="J58" s="21">
        <v>1</v>
      </c>
      <c r="K58" s="21"/>
      <c r="L58" s="21">
        <v>1</v>
      </c>
      <c r="M58" s="21"/>
      <c r="N58" s="21"/>
      <c r="O58" s="21" t="s">
        <v>103</v>
      </c>
      <c r="P58" s="37">
        <v>43895</v>
      </c>
      <c r="Q58" s="34" t="str">
        <f t="shared" ca="1" si="0"/>
        <v>2 Tahun 5 Bulan0 Hari</v>
      </c>
      <c r="R58" s="21" t="s">
        <v>52</v>
      </c>
      <c r="S58" s="21"/>
      <c r="T58" s="21" t="s">
        <v>63</v>
      </c>
      <c r="U58" s="21" t="s">
        <v>68</v>
      </c>
      <c r="V58" s="21" t="s">
        <v>229</v>
      </c>
      <c r="W58" s="21" t="s">
        <v>76</v>
      </c>
      <c r="X58" s="31" t="s">
        <v>84</v>
      </c>
      <c r="Y58" s="61">
        <v>31081</v>
      </c>
      <c r="Z58" s="34" t="str">
        <f t="shared" ca="1" si="1"/>
        <v>37 Tahun 6 Bulan</v>
      </c>
      <c r="AA58" s="21"/>
      <c r="AB58" s="21"/>
      <c r="AC58" s="21" t="s">
        <v>4645</v>
      </c>
      <c r="AD58" s="21" t="s">
        <v>285</v>
      </c>
      <c r="AE58" s="21"/>
      <c r="AF58" s="21"/>
      <c r="AG58" s="21"/>
      <c r="AH58" s="21" t="s">
        <v>68</v>
      </c>
      <c r="AI58" s="21">
        <v>20024504696</v>
      </c>
      <c r="AJ58" s="21"/>
      <c r="AK58" s="192"/>
      <c r="AL58" s="21">
        <v>916544827</v>
      </c>
    </row>
    <row r="59" spans="1:38" s="94" customFormat="1" ht="14">
      <c r="A59" s="36">
        <v>28</v>
      </c>
      <c r="B59" s="129" t="s">
        <v>282</v>
      </c>
      <c r="C59" s="21" t="s">
        <v>128</v>
      </c>
      <c r="D59" s="21" t="s">
        <v>283</v>
      </c>
      <c r="E59" s="21" t="s">
        <v>173</v>
      </c>
      <c r="F59" s="21" t="s">
        <v>1637</v>
      </c>
      <c r="G59" s="21" t="s">
        <v>1638</v>
      </c>
      <c r="H59" s="21" t="s">
        <v>1639</v>
      </c>
      <c r="I59" s="2" t="s">
        <v>1640</v>
      </c>
      <c r="J59" s="21">
        <v>1</v>
      </c>
      <c r="K59" s="21"/>
      <c r="L59" s="21">
        <v>1</v>
      </c>
      <c r="M59" s="21"/>
      <c r="N59" s="21"/>
      <c r="O59" s="21" t="s">
        <v>103</v>
      </c>
      <c r="P59" s="37">
        <v>43895</v>
      </c>
      <c r="Q59" s="34" t="str">
        <f t="shared" ca="1" si="0"/>
        <v>2 Tahun 5 Bulan0 Hari</v>
      </c>
      <c r="R59" s="21" t="s">
        <v>54</v>
      </c>
      <c r="S59" s="21"/>
      <c r="T59" s="21" t="s">
        <v>73</v>
      </c>
      <c r="U59" s="21" t="s">
        <v>68</v>
      </c>
      <c r="V59" s="21" t="s">
        <v>84</v>
      </c>
      <c r="W59" s="21" t="s">
        <v>76</v>
      </c>
      <c r="X59" s="31" t="s">
        <v>2645</v>
      </c>
      <c r="Y59" s="61">
        <v>31985</v>
      </c>
      <c r="Z59" s="34" t="str">
        <f t="shared" ca="1" si="1"/>
        <v>35 Tahun 0 Bulan</v>
      </c>
      <c r="AA59" s="21"/>
      <c r="AB59" s="21"/>
      <c r="AC59" s="21" t="s">
        <v>4645</v>
      </c>
      <c r="AD59" s="21" t="s">
        <v>3064</v>
      </c>
      <c r="AE59" s="21"/>
      <c r="AF59" s="21"/>
      <c r="AG59" s="21"/>
      <c r="AH59" s="21" t="s">
        <v>68</v>
      </c>
      <c r="AI59" s="21">
        <v>20024504704</v>
      </c>
      <c r="AJ59" s="21"/>
      <c r="AK59" s="192"/>
      <c r="AL59" s="21">
        <v>917003716</v>
      </c>
    </row>
    <row r="60" spans="1:38" s="94" customFormat="1" ht="14">
      <c r="A60" s="36">
        <v>30</v>
      </c>
      <c r="B60" s="129" t="s">
        <v>282</v>
      </c>
      <c r="C60" s="21" t="s">
        <v>128</v>
      </c>
      <c r="D60" s="21" t="s">
        <v>283</v>
      </c>
      <c r="E60" s="21" t="s">
        <v>173</v>
      </c>
      <c r="F60" s="21" t="s">
        <v>1641</v>
      </c>
      <c r="G60" s="21" t="s">
        <v>1642</v>
      </c>
      <c r="H60" s="21" t="s">
        <v>1643</v>
      </c>
      <c r="I60" s="2" t="s">
        <v>1644</v>
      </c>
      <c r="J60" s="21">
        <v>1</v>
      </c>
      <c r="K60" s="21"/>
      <c r="L60" s="21">
        <v>1</v>
      </c>
      <c r="M60" s="21"/>
      <c r="N60" s="21"/>
      <c r="O60" s="21" t="s">
        <v>103</v>
      </c>
      <c r="P60" s="37">
        <v>43895</v>
      </c>
      <c r="Q60" s="34" t="str">
        <f t="shared" ca="1" si="0"/>
        <v>2 Tahun 5 Bulan0 Hari</v>
      </c>
      <c r="R60" s="21" t="s">
        <v>52</v>
      </c>
      <c r="S60" s="21"/>
      <c r="T60" s="21" t="s">
        <v>73</v>
      </c>
      <c r="U60" s="21" t="s">
        <v>68</v>
      </c>
      <c r="V60" s="21" t="s">
        <v>180</v>
      </c>
      <c r="W60" s="21" t="s">
        <v>76</v>
      </c>
      <c r="X60" s="31" t="s">
        <v>2646</v>
      </c>
      <c r="Y60" s="61">
        <v>29111</v>
      </c>
      <c r="Z60" s="34" t="str">
        <f t="shared" ca="1" si="1"/>
        <v>42 Tahun 10 Bulan</v>
      </c>
      <c r="AA60" s="21"/>
      <c r="AB60" s="21"/>
      <c r="AC60" s="21" t="s">
        <v>4645</v>
      </c>
      <c r="AD60" s="21" t="s">
        <v>285</v>
      </c>
      <c r="AE60" s="21"/>
      <c r="AF60" s="21" t="s">
        <v>57</v>
      </c>
      <c r="AG60" s="21"/>
      <c r="AH60" s="21"/>
      <c r="AI60" s="21">
        <v>20024504845</v>
      </c>
      <c r="AJ60" s="21"/>
      <c r="AK60" s="192"/>
      <c r="AL60" s="21">
        <v>916245851</v>
      </c>
    </row>
    <row r="61" spans="1:38" s="94" customFormat="1" ht="14">
      <c r="A61" s="36">
        <v>31</v>
      </c>
      <c r="B61" s="129" t="s">
        <v>282</v>
      </c>
      <c r="C61" s="21" t="s">
        <v>128</v>
      </c>
      <c r="D61" s="21" t="s">
        <v>283</v>
      </c>
      <c r="E61" s="21" t="s">
        <v>173</v>
      </c>
      <c r="F61" s="21" t="s">
        <v>1645</v>
      </c>
      <c r="G61" s="44" t="s">
        <v>3364</v>
      </c>
      <c r="H61" s="21" t="s">
        <v>1646</v>
      </c>
      <c r="I61" s="2" t="s">
        <v>1647</v>
      </c>
      <c r="J61" s="21">
        <v>1</v>
      </c>
      <c r="K61" s="21"/>
      <c r="L61" s="21">
        <v>1</v>
      </c>
      <c r="M61" s="21"/>
      <c r="N61" s="21"/>
      <c r="O61" s="21" t="s">
        <v>103</v>
      </c>
      <c r="P61" s="37">
        <v>43895</v>
      </c>
      <c r="Q61" s="34" t="str">
        <f t="shared" ca="1" si="0"/>
        <v>2 Tahun 5 Bulan0 Hari</v>
      </c>
      <c r="R61" s="21" t="s">
        <v>52</v>
      </c>
      <c r="S61" s="21"/>
      <c r="T61" s="21" t="s">
        <v>73</v>
      </c>
      <c r="U61" s="21" t="s">
        <v>68</v>
      </c>
      <c r="V61" s="21" t="s">
        <v>180</v>
      </c>
      <c r="W61" s="21" t="s">
        <v>76</v>
      </c>
      <c r="X61" s="31" t="s">
        <v>2647</v>
      </c>
      <c r="Y61" s="61">
        <v>34142</v>
      </c>
      <c r="Z61" s="34" t="str">
        <f t="shared" ca="1" si="1"/>
        <v>29 Tahun 1 Bulan</v>
      </c>
      <c r="AA61" s="21"/>
      <c r="AB61" s="21"/>
      <c r="AC61" s="21" t="s">
        <v>4645</v>
      </c>
      <c r="AD61" s="21" t="s">
        <v>3065</v>
      </c>
      <c r="AE61" s="21"/>
      <c r="AF61" s="21"/>
      <c r="AG61" s="21"/>
      <c r="AH61" s="21" t="s">
        <v>68</v>
      </c>
      <c r="AI61" s="21"/>
      <c r="AJ61" s="21"/>
      <c r="AK61" s="192"/>
      <c r="AL61" s="21"/>
    </row>
    <row r="62" spans="1:38" s="94" customFormat="1" ht="14">
      <c r="A62" s="36">
        <v>32</v>
      </c>
      <c r="B62" s="129" t="s">
        <v>282</v>
      </c>
      <c r="C62" s="21" t="s">
        <v>128</v>
      </c>
      <c r="D62" s="21" t="s">
        <v>283</v>
      </c>
      <c r="E62" s="21" t="s">
        <v>173</v>
      </c>
      <c r="F62" s="21" t="s">
        <v>1648</v>
      </c>
      <c r="G62" s="21" t="s">
        <v>1649</v>
      </c>
      <c r="H62" s="21" t="s">
        <v>1650</v>
      </c>
      <c r="I62" s="2" t="s">
        <v>1651</v>
      </c>
      <c r="J62" s="21">
        <v>1</v>
      </c>
      <c r="K62" s="21"/>
      <c r="L62" s="21">
        <v>1</v>
      </c>
      <c r="M62" s="21"/>
      <c r="N62" s="21"/>
      <c r="O62" s="21" t="s">
        <v>103</v>
      </c>
      <c r="P62" s="37">
        <v>43895</v>
      </c>
      <c r="Q62" s="34" t="str">
        <f t="shared" ca="1" si="0"/>
        <v>2 Tahun 5 Bulan0 Hari</v>
      </c>
      <c r="R62" s="21" t="s">
        <v>78</v>
      </c>
      <c r="S62" s="21"/>
      <c r="T62" s="21" t="s">
        <v>73</v>
      </c>
      <c r="U62" s="21" t="s">
        <v>68</v>
      </c>
      <c r="V62" s="21" t="s">
        <v>180</v>
      </c>
      <c r="W62" s="21" t="s">
        <v>76</v>
      </c>
      <c r="X62" s="31" t="s">
        <v>2626</v>
      </c>
      <c r="Y62" s="61">
        <v>35443</v>
      </c>
      <c r="Z62" s="34" t="str">
        <f t="shared" ca="1" si="1"/>
        <v>25 Tahun 6 Bulan</v>
      </c>
      <c r="AA62" s="21"/>
      <c r="AB62" s="21"/>
      <c r="AC62" s="21" t="s">
        <v>4645</v>
      </c>
      <c r="AD62" s="21" t="s">
        <v>3048</v>
      </c>
      <c r="AE62" s="21"/>
      <c r="AF62" s="21"/>
      <c r="AG62" s="21"/>
      <c r="AH62" s="21" t="s">
        <v>68</v>
      </c>
      <c r="AI62" s="21">
        <v>20024505115</v>
      </c>
      <c r="AJ62" s="21"/>
      <c r="AK62" s="192"/>
      <c r="AL62" s="21">
        <v>917409569</v>
      </c>
    </row>
    <row r="63" spans="1:38" s="94" customFormat="1" ht="14">
      <c r="A63" s="36">
        <v>33</v>
      </c>
      <c r="B63" s="129" t="s">
        <v>282</v>
      </c>
      <c r="C63" s="21" t="s">
        <v>128</v>
      </c>
      <c r="D63" s="21" t="s">
        <v>283</v>
      </c>
      <c r="E63" s="21" t="s">
        <v>173</v>
      </c>
      <c r="F63" s="21" t="s">
        <v>1652</v>
      </c>
      <c r="G63" s="21" t="s">
        <v>1653</v>
      </c>
      <c r="H63" s="21" t="s">
        <v>1654</v>
      </c>
      <c r="I63" s="2" t="s">
        <v>1655</v>
      </c>
      <c r="J63" s="21">
        <v>1</v>
      </c>
      <c r="K63" s="21"/>
      <c r="L63" s="21">
        <v>1</v>
      </c>
      <c r="M63" s="21"/>
      <c r="N63" s="21"/>
      <c r="O63" s="21" t="s">
        <v>103</v>
      </c>
      <c r="P63" s="37">
        <v>43895</v>
      </c>
      <c r="Q63" s="34" t="str">
        <f t="shared" ca="1" si="0"/>
        <v>2 Tahun 5 Bulan0 Hari</v>
      </c>
      <c r="R63" s="21" t="s">
        <v>78</v>
      </c>
      <c r="S63" s="21"/>
      <c r="T63" s="21" t="s">
        <v>73</v>
      </c>
      <c r="U63" s="21" t="s">
        <v>68</v>
      </c>
      <c r="V63" s="21" t="s">
        <v>180</v>
      </c>
      <c r="W63" s="21" t="s">
        <v>76</v>
      </c>
      <c r="X63" s="31" t="s">
        <v>2648</v>
      </c>
      <c r="Y63" s="61">
        <v>31962</v>
      </c>
      <c r="Z63" s="34" t="str">
        <f t="shared" ca="1" si="1"/>
        <v>35 Tahun 1 Bulan</v>
      </c>
      <c r="AA63" s="21"/>
      <c r="AB63" s="21"/>
      <c r="AC63" s="21" t="s">
        <v>4645</v>
      </c>
      <c r="AD63" s="21" t="s">
        <v>285</v>
      </c>
      <c r="AE63" s="21"/>
      <c r="AF63" s="21" t="s">
        <v>57</v>
      </c>
      <c r="AG63" s="21"/>
      <c r="AH63" s="21"/>
      <c r="AI63" s="21">
        <v>20024505164</v>
      </c>
      <c r="AJ63" s="21"/>
      <c r="AK63" s="192"/>
      <c r="AL63" s="21">
        <v>916544918</v>
      </c>
    </row>
    <row r="64" spans="1:38" s="94" customFormat="1" ht="14">
      <c r="A64" s="36">
        <v>34</v>
      </c>
      <c r="B64" s="129" t="s">
        <v>282</v>
      </c>
      <c r="C64" s="21" t="s">
        <v>128</v>
      </c>
      <c r="D64" s="21" t="s">
        <v>283</v>
      </c>
      <c r="E64" s="21" t="s">
        <v>173</v>
      </c>
      <c r="F64" s="21" t="s">
        <v>1656</v>
      </c>
      <c r="G64" s="21" t="s">
        <v>1657</v>
      </c>
      <c r="H64" s="21" t="s">
        <v>1658</v>
      </c>
      <c r="I64" s="2" t="s">
        <v>1659</v>
      </c>
      <c r="J64" s="21">
        <v>1</v>
      </c>
      <c r="K64" s="21"/>
      <c r="L64" s="21">
        <v>1</v>
      </c>
      <c r="M64" s="21"/>
      <c r="N64" s="21"/>
      <c r="O64" s="21" t="s">
        <v>103</v>
      </c>
      <c r="P64" s="37">
        <v>43892</v>
      </c>
      <c r="Q64" s="34" t="str">
        <f t="shared" ca="1" si="0"/>
        <v>2 Tahun 5 Bulan3 Hari</v>
      </c>
      <c r="R64" s="21" t="s">
        <v>78</v>
      </c>
      <c r="S64" s="21"/>
      <c r="T64" s="21" t="s">
        <v>73</v>
      </c>
      <c r="U64" s="21" t="s">
        <v>68</v>
      </c>
      <c r="V64" s="21" t="s">
        <v>163</v>
      </c>
      <c r="W64" s="21" t="s">
        <v>71</v>
      </c>
      <c r="X64" s="31" t="s">
        <v>183</v>
      </c>
      <c r="Y64" s="61">
        <v>26120</v>
      </c>
      <c r="Z64" s="34" t="str">
        <f t="shared" ca="1" si="1"/>
        <v>51 Tahun 0 Bulan</v>
      </c>
      <c r="AA64" s="21"/>
      <c r="AB64" s="21"/>
      <c r="AC64" s="21" t="s">
        <v>4645</v>
      </c>
      <c r="AD64" s="21" t="s">
        <v>3066</v>
      </c>
      <c r="AE64" s="21"/>
      <c r="AF64" s="21"/>
      <c r="AG64" s="21"/>
      <c r="AH64" s="21" t="s">
        <v>68</v>
      </c>
      <c r="AI64" s="21">
        <v>20024504373</v>
      </c>
      <c r="AJ64" s="21"/>
      <c r="AK64" s="192"/>
      <c r="AL64" s="21">
        <v>916245920</v>
      </c>
    </row>
    <row r="65" spans="1:38" s="94" customFormat="1" ht="14">
      <c r="A65" s="36">
        <v>35</v>
      </c>
      <c r="B65" s="129" t="s">
        <v>282</v>
      </c>
      <c r="C65" s="21" t="s">
        <v>128</v>
      </c>
      <c r="D65" s="21" t="s">
        <v>283</v>
      </c>
      <c r="E65" s="21" t="s">
        <v>173</v>
      </c>
      <c r="F65" s="21"/>
      <c r="G65" s="21" t="s">
        <v>1664</v>
      </c>
      <c r="H65" s="21" t="s">
        <v>1665</v>
      </c>
      <c r="I65" s="2" t="s">
        <v>1666</v>
      </c>
      <c r="J65" s="21">
        <v>1</v>
      </c>
      <c r="K65" s="21"/>
      <c r="L65" s="21">
        <v>1</v>
      </c>
      <c r="M65" s="21"/>
      <c r="N65" s="21"/>
      <c r="O65" s="21" t="s">
        <v>103</v>
      </c>
      <c r="P65" s="37">
        <v>43964</v>
      </c>
      <c r="Q65" s="34" t="str">
        <f t="shared" ca="1" si="0"/>
        <v>2 Tahun 2 Bulan23 Hari</v>
      </c>
      <c r="R65" s="21" t="s">
        <v>78</v>
      </c>
      <c r="S65" s="21"/>
      <c r="T65" s="21" t="s">
        <v>73</v>
      </c>
      <c r="U65" s="21" t="s">
        <v>68</v>
      </c>
      <c r="V65" s="21" t="s">
        <v>180</v>
      </c>
      <c r="W65" s="21" t="s">
        <v>76</v>
      </c>
      <c r="X65" s="31" t="s">
        <v>2646</v>
      </c>
      <c r="Y65" s="61">
        <v>33498</v>
      </c>
      <c r="Z65" s="34" t="str">
        <f t="shared" ca="1" si="1"/>
        <v>30 Tahun 10 Bulan</v>
      </c>
      <c r="AA65" s="21"/>
      <c r="AB65" s="21"/>
      <c r="AC65" s="21" t="s">
        <v>4645</v>
      </c>
      <c r="AD65" s="21" t="s">
        <v>3068</v>
      </c>
      <c r="AE65" s="21"/>
      <c r="AF65" s="21" t="s">
        <v>57</v>
      </c>
      <c r="AG65" s="21"/>
      <c r="AH65" s="21"/>
      <c r="AI65" s="21">
        <v>20034051696</v>
      </c>
      <c r="AJ65" s="21"/>
      <c r="AK65" s="192"/>
      <c r="AL65" s="21">
        <v>954744401</v>
      </c>
    </row>
    <row r="66" spans="1:38" s="94" customFormat="1" ht="14">
      <c r="A66" s="36">
        <v>36</v>
      </c>
      <c r="B66" s="129" t="s">
        <v>282</v>
      </c>
      <c r="C66" s="21" t="s">
        <v>128</v>
      </c>
      <c r="D66" s="21" t="s">
        <v>283</v>
      </c>
      <c r="E66" s="21" t="s">
        <v>173</v>
      </c>
      <c r="F66" s="21"/>
      <c r="G66" s="21" t="s">
        <v>1667</v>
      </c>
      <c r="H66" s="21" t="s">
        <v>1668</v>
      </c>
      <c r="I66" s="2" t="s">
        <v>1669</v>
      </c>
      <c r="J66" s="21">
        <v>1</v>
      </c>
      <c r="K66" s="21"/>
      <c r="L66" s="21">
        <v>1</v>
      </c>
      <c r="M66" s="21"/>
      <c r="N66" s="21"/>
      <c r="O66" s="21" t="s">
        <v>103</v>
      </c>
      <c r="P66" s="37">
        <v>43964</v>
      </c>
      <c r="Q66" s="34" t="str">
        <f t="shared" ca="1" si="0"/>
        <v>2 Tahun 2 Bulan23 Hari</v>
      </c>
      <c r="R66" s="21" t="s">
        <v>58</v>
      </c>
      <c r="S66" s="21" t="s">
        <v>123</v>
      </c>
      <c r="T66" s="21" t="s">
        <v>73</v>
      </c>
      <c r="U66" s="21" t="s">
        <v>68</v>
      </c>
      <c r="V66" s="21" t="s">
        <v>163</v>
      </c>
      <c r="W66" s="21" t="s">
        <v>76</v>
      </c>
      <c r="X66" s="31" t="s">
        <v>193</v>
      </c>
      <c r="Y66" s="61">
        <v>36257</v>
      </c>
      <c r="Z66" s="34" t="str">
        <f t="shared" ca="1" si="1"/>
        <v>23 Tahun 3 Bulan</v>
      </c>
      <c r="AA66" s="21"/>
      <c r="AB66" s="21"/>
      <c r="AC66" s="21" t="s">
        <v>4645</v>
      </c>
      <c r="AD66" s="21" t="s">
        <v>285</v>
      </c>
      <c r="AE66" s="21"/>
      <c r="AF66" s="21" t="s">
        <v>57</v>
      </c>
      <c r="AG66" s="21"/>
      <c r="AH66" s="21"/>
      <c r="AI66" s="21">
        <v>20034052181</v>
      </c>
      <c r="AJ66" s="21"/>
      <c r="AK66" s="192"/>
      <c r="AL66" s="21">
        <v>954673776</v>
      </c>
    </row>
    <row r="67" spans="1:38" s="94" customFormat="1" ht="14">
      <c r="A67" s="36">
        <v>37</v>
      </c>
      <c r="B67" s="129" t="s">
        <v>282</v>
      </c>
      <c r="C67" s="21" t="s">
        <v>128</v>
      </c>
      <c r="D67" s="21" t="s">
        <v>283</v>
      </c>
      <c r="E67" s="21" t="s">
        <v>173</v>
      </c>
      <c r="F67" s="21"/>
      <c r="G67" s="21" t="s">
        <v>1670</v>
      </c>
      <c r="H67" s="21" t="s">
        <v>1671</v>
      </c>
      <c r="I67" s="2" t="s">
        <v>1672</v>
      </c>
      <c r="J67" s="21">
        <v>1</v>
      </c>
      <c r="K67" s="21"/>
      <c r="L67" s="21">
        <v>1</v>
      </c>
      <c r="M67" s="21"/>
      <c r="N67" s="21"/>
      <c r="O67" s="21" t="s">
        <v>103</v>
      </c>
      <c r="P67" s="37">
        <v>43964</v>
      </c>
      <c r="Q67" s="34" t="str">
        <f t="shared" ca="1" si="0"/>
        <v>2 Tahun 2 Bulan23 Hari</v>
      </c>
      <c r="R67" s="21" t="s">
        <v>52</v>
      </c>
      <c r="S67" s="21"/>
      <c r="T67" s="21" t="s">
        <v>49</v>
      </c>
      <c r="U67" s="21" t="s">
        <v>124</v>
      </c>
      <c r="V67" s="21" t="s">
        <v>2537</v>
      </c>
      <c r="W67" s="21" t="s">
        <v>88</v>
      </c>
      <c r="X67" s="31" t="s">
        <v>210</v>
      </c>
      <c r="Y67" s="61">
        <v>26626</v>
      </c>
      <c r="Z67" s="34" t="str">
        <f t="shared" ca="1" si="1"/>
        <v>49 Tahun 8 Bulan</v>
      </c>
      <c r="AA67" s="21"/>
      <c r="AB67" s="21"/>
      <c r="AC67" s="21" t="s">
        <v>4645</v>
      </c>
      <c r="AD67" s="21" t="s">
        <v>3069</v>
      </c>
      <c r="AE67" s="21"/>
      <c r="AF67" s="21" t="s">
        <v>57</v>
      </c>
      <c r="AG67" s="21"/>
      <c r="AH67" s="21"/>
      <c r="AI67" s="21">
        <v>20034052017</v>
      </c>
      <c r="AJ67" s="21"/>
      <c r="AK67" s="192"/>
      <c r="AL67" s="21">
        <v>958799296</v>
      </c>
    </row>
    <row r="68" spans="1:38" s="94" customFormat="1" ht="14">
      <c r="A68" s="36">
        <v>38</v>
      </c>
      <c r="B68" s="129" t="s">
        <v>282</v>
      </c>
      <c r="C68" s="21" t="s">
        <v>128</v>
      </c>
      <c r="D68" s="21" t="s">
        <v>283</v>
      </c>
      <c r="E68" s="21" t="s">
        <v>173</v>
      </c>
      <c r="F68" s="21"/>
      <c r="G68" s="21" t="s">
        <v>1673</v>
      </c>
      <c r="H68" s="21" t="s">
        <v>1674</v>
      </c>
      <c r="I68" s="2" t="s">
        <v>1675</v>
      </c>
      <c r="J68" s="21">
        <v>1</v>
      </c>
      <c r="K68" s="21"/>
      <c r="L68" s="245">
        <v>1</v>
      </c>
      <c r="M68" s="21"/>
      <c r="N68" s="21"/>
      <c r="O68" s="21" t="s">
        <v>103</v>
      </c>
      <c r="P68" s="37">
        <v>43964</v>
      </c>
      <c r="Q68" s="34" t="str">
        <f t="shared" ca="1" si="0"/>
        <v>2 Tahun 2 Bulan23 Hari</v>
      </c>
      <c r="R68" s="21" t="s">
        <v>54</v>
      </c>
      <c r="S68" s="21" t="s">
        <v>55</v>
      </c>
      <c r="T68" s="21" t="s">
        <v>73</v>
      </c>
      <c r="U68" s="21" t="s">
        <v>68</v>
      </c>
      <c r="V68" s="21" t="s">
        <v>2618</v>
      </c>
      <c r="W68" s="21" t="s">
        <v>76</v>
      </c>
      <c r="X68" s="31" t="s">
        <v>2642</v>
      </c>
      <c r="Y68" s="61">
        <v>36918</v>
      </c>
      <c r="Z68" s="34" t="str">
        <f t="shared" ca="1" si="1"/>
        <v>21 Tahun 6 Bulan</v>
      </c>
      <c r="AA68" s="21"/>
      <c r="AB68" s="21"/>
      <c r="AC68" s="21" t="s">
        <v>4645</v>
      </c>
      <c r="AD68" s="21" t="s">
        <v>3070</v>
      </c>
      <c r="AE68" s="21"/>
      <c r="AF68" s="21"/>
      <c r="AG68" s="21"/>
      <c r="AH68" s="21" t="s">
        <v>68</v>
      </c>
      <c r="AI68" s="21">
        <v>20034052165</v>
      </c>
      <c r="AJ68" s="21"/>
      <c r="AK68" s="192"/>
      <c r="AL68" s="21">
        <v>954673834</v>
      </c>
    </row>
    <row r="69" spans="1:38" s="94" customFormat="1" ht="14">
      <c r="A69" s="36">
        <v>39</v>
      </c>
      <c r="B69" s="129" t="s">
        <v>282</v>
      </c>
      <c r="C69" s="21" t="s">
        <v>128</v>
      </c>
      <c r="D69" s="21" t="s">
        <v>283</v>
      </c>
      <c r="E69" s="21" t="s">
        <v>173</v>
      </c>
      <c r="F69" s="21"/>
      <c r="G69" s="21" t="s">
        <v>1676</v>
      </c>
      <c r="H69" s="21" t="s">
        <v>1677</v>
      </c>
      <c r="I69" s="2" t="s">
        <v>1678</v>
      </c>
      <c r="J69" s="21">
        <v>1</v>
      </c>
      <c r="K69" s="21"/>
      <c r="L69" s="21">
        <v>1</v>
      </c>
      <c r="M69" s="21"/>
      <c r="N69" s="21"/>
      <c r="O69" s="21" t="s">
        <v>103</v>
      </c>
      <c r="P69" s="37">
        <v>43964</v>
      </c>
      <c r="Q69" s="34" t="str">
        <f t="shared" ca="1" si="0"/>
        <v>2 Tahun 2 Bulan23 Hari</v>
      </c>
      <c r="R69" s="21" t="s">
        <v>52</v>
      </c>
      <c r="S69" s="21"/>
      <c r="T69" s="21" t="s">
        <v>73</v>
      </c>
      <c r="U69" s="21" t="s">
        <v>68</v>
      </c>
      <c r="V69" s="21" t="s">
        <v>180</v>
      </c>
      <c r="W69" s="21" t="s">
        <v>51</v>
      </c>
      <c r="X69" s="31" t="s">
        <v>2650</v>
      </c>
      <c r="Y69" s="61">
        <v>30470</v>
      </c>
      <c r="Z69" s="34" t="str">
        <f t="shared" ca="1" si="1"/>
        <v>39 Tahun 2 Bulan</v>
      </c>
      <c r="AA69" s="21"/>
      <c r="AB69" s="21"/>
      <c r="AC69" s="21" t="s">
        <v>4645</v>
      </c>
      <c r="AD69" s="21" t="s">
        <v>285</v>
      </c>
      <c r="AE69" s="21"/>
      <c r="AF69" s="21" t="s">
        <v>57</v>
      </c>
      <c r="AG69" s="21"/>
      <c r="AH69" s="21"/>
      <c r="AI69" s="21">
        <v>20034052025</v>
      </c>
      <c r="AJ69" s="21"/>
      <c r="AK69" s="192"/>
      <c r="AL69" s="21">
        <v>954673801</v>
      </c>
    </row>
    <row r="70" spans="1:38" s="94" customFormat="1" ht="14">
      <c r="A70" s="36">
        <v>40</v>
      </c>
      <c r="B70" s="129" t="s">
        <v>282</v>
      </c>
      <c r="C70" s="21" t="s">
        <v>128</v>
      </c>
      <c r="D70" s="21" t="s">
        <v>283</v>
      </c>
      <c r="E70" s="21" t="s">
        <v>173</v>
      </c>
      <c r="F70" s="21"/>
      <c r="G70" s="21" t="s">
        <v>1679</v>
      </c>
      <c r="H70" s="21" t="s">
        <v>1680</v>
      </c>
      <c r="I70" s="2" t="s">
        <v>1681</v>
      </c>
      <c r="J70" s="21">
        <v>1</v>
      </c>
      <c r="K70" s="21"/>
      <c r="L70" s="21">
        <v>1</v>
      </c>
      <c r="M70" s="21"/>
      <c r="N70" s="21"/>
      <c r="O70" s="21" t="s">
        <v>103</v>
      </c>
      <c r="P70" s="37">
        <v>43964</v>
      </c>
      <c r="Q70" s="34" t="str">
        <f t="shared" ca="1" si="0"/>
        <v>2 Tahun 2 Bulan23 Hari</v>
      </c>
      <c r="R70" s="21" t="s">
        <v>52</v>
      </c>
      <c r="S70" s="21"/>
      <c r="T70" s="21" t="s">
        <v>73</v>
      </c>
      <c r="U70" s="21" t="s">
        <v>68</v>
      </c>
      <c r="V70" s="21" t="s">
        <v>180</v>
      </c>
      <c r="W70" s="21" t="s">
        <v>56</v>
      </c>
      <c r="X70" s="31" t="s">
        <v>284</v>
      </c>
      <c r="Y70" s="61">
        <v>32631</v>
      </c>
      <c r="Z70" s="34" t="str">
        <f t="shared" ca="1" si="1"/>
        <v>33 Tahun 3 Bulan</v>
      </c>
      <c r="AA70" s="21"/>
      <c r="AB70" s="21"/>
      <c r="AC70" s="21" t="s">
        <v>4645</v>
      </c>
      <c r="AD70" s="21" t="s">
        <v>3004</v>
      </c>
      <c r="AE70" s="21"/>
      <c r="AF70" s="21" t="s">
        <v>57</v>
      </c>
      <c r="AG70" s="21"/>
      <c r="AH70" s="21"/>
      <c r="AI70" s="21">
        <v>20034052215</v>
      </c>
      <c r="AJ70" s="21"/>
      <c r="AK70" s="192"/>
      <c r="AL70" s="21">
        <v>954673765</v>
      </c>
    </row>
    <row r="71" spans="1:38" s="94" customFormat="1" ht="14">
      <c r="A71" s="36">
        <v>41</v>
      </c>
      <c r="B71" s="129" t="s">
        <v>282</v>
      </c>
      <c r="C71" s="21" t="s">
        <v>128</v>
      </c>
      <c r="D71" s="21" t="s">
        <v>283</v>
      </c>
      <c r="E71" s="21" t="s">
        <v>173</v>
      </c>
      <c r="F71" s="21"/>
      <c r="G71" s="21" t="s">
        <v>1682</v>
      </c>
      <c r="H71" s="21" t="s">
        <v>1683</v>
      </c>
      <c r="I71" s="2" t="s">
        <v>1684</v>
      </c>
      <c r="J71" s="21">
        <v>1</v>
      </c>
      <c r="K71" s="21"/>
      <c r="L71" s="21">
        <v>1</v>
      </c>
      <c r="M71" s="21"/>
      <c r="N71" s="21"/>
      <c r="O71" s="21" t="s">
        <v>103</v>
      </c>
      <c r="P71" s="37">
        <v>43964</v>
      </c>
      <c r="Q71" s="34" t="str">
        <f t="shared" ca="1" si="0"/>
        <v>2 Tahun 2 Bulan23 Hari</v>
      </c>
      <c r="R71" s="21" t="s">
        <v>78</v>
      </c>
      <c r="S71" s="21"/>
      <c r="T71" s="21" t="s">
        <v>73</v>
      </c>
      <c r="U71" s="21" t="s">
        <v>68</v>
      </c>
      <c r="V71" s="21" t="s">
        <v>180</v>
      </c>
      <c r="W71" s="21" t="s">
        <v>51</v>
      </c>
      <c r="X71" s="31" t="s">
        <v>180</v>
      </c>
      <c r="Y71" s="61">
        <v>32395</v>
      </c>
      <c r="Z71" s="34" t="str">
        <f t="shared" ca="1" si="1"/>
        <v>33 Tahun 10 Bulan</v>
      </c>
      <c r="AA71" s="21"/>
      <c r="AB71" s="21"/>
      <c r="AC71" s="21" t="s">
        <v>4645</v>
      </c>
      <c r="AD71" s="21" t="s">
        <v>3071</v>
      </c>
      <c r="AE71" s="21"/>
      <c r="AF71" s="21" t="s">
        <v>57</v>
      </c>
      <c r="AG71" s="21"/>
      <c r="AH71" s="21"/>
      <c r="AI71" s="21">
        <v>20034051712</v>
      </c>
      <c r="AJ71" s="21"/>
      <c r="AK71" s="192"/>
      <c r="AL71" s="21">
        <v>954673798</v>
      </c>
    </row>
    <row r="72" spans="1:38" s="94" customFormat="1" ht="14">
      <c r="A72" s="36">
        <v>42</v>
      </c>
      <c r="B72" s="129" t="s">
        <v>282</v>
      </c>
      <c r="C72" s="21" t="s">
        <v>128</v>
      </c>
      <c r="D72" s="21" t="s">
        <v>283</v>
      </c>
      <c r="E72" s="21" t="s">
        <v>173</v>
      </c>
      <c r="F72" s="21"/>
      <c r="G72" s="21" t="s">
        <v>1685</v>
      </c>
      <c r="H72" s="21" t="s">
        <v>1686</v>
      </c>
      <c r="I72" s="2" t="s">
        <v>1687</v>
      </c>
      <c r="J72" s="21">
        <v>1</v>
      </c>
      <c r="K72" s="21"/>
      <c r="L72" s="21">
        <v>1</v>
      </c>
      <c r="M72" s="21"/>
      <c r="N72" s="21"/>
      <c r="O72" s="21" t="s">
        <v>103</v>
      </c>
      <c r="P72" s="37">
        <v>43964</v>
      </c>
      <c r="Q72" s="34" t="str">
        <f t="shared" ca="1" si="0"/>
        <v>2 Tahun 2 Bulan23 Hari</v>
      </c>
      <c r="R72" s="21" t="s">
        <v>78</v>
      </c>
      <c r="S72" s="21"/>
      <c r="T72" s="21" t="s">
        <v>73</v>
      </c>
      <c r="U72" s="21" t="s">
        <v>68</v>
      </c>
      <c r="V72" s="21" t="s">
        <v>180</v>
      </c>
      <c r="W72" s="21" t="s">
        <v>76</v>
      </c>
      <c r="X72" s="31" t="s">
        <v>2651</v>
      </c>
      <c r="Y72" s="61">
        <v>34882</v>
      </c>
      <c r="Z72" s="34" t="str">
        <f t="shared" ca="1" si="1"/>
        <v>27 Tahun 1 Bulan</v>
      </c>
      <c r="AA72" s="21"/>
      <c r="AB72" s="21"/>
      <c r="AC72" s="21" t="s">
        <v>4645</v>
      </c>
      <c r="AD72" s="21" t="s">
        <v>3004</v>
      </c>
      <c r="AE72" s="21"/>
      <c r="AF72" s="21" t="s">
        <v>57</v>
      </c>
      <c r="AG72" s="21"/>
      <c r="AH72" s="21"/>
      <c r="AI72" s="21">
        <v>20034052249</v>
      </c>
      <c r="AJ72" s="21"/>
      <c r="AK72" s="192"/>
      <c r="AL72" s="21">
        <v>954673787</v>
      </c>
    </row>
    <row r="73" spans="1:38" s="94" customFormat="1" ht="14">
      <c r="A73" s="36">
        <v>43</v>
      </c>
      <c r="B73" s="129" t="s">
        <v>282</v>
      </c>
      <c r="C73" s="21" t="s">
        <v>128</v>
      </c>
      <c r="D73" s="21" t="s">
        <v>283</v>
      </c>
      <c r="E73" s="21" t="s">
        <v>173</v>
      </c>
      <c r="F73" s="21"/>
      <c r="G73" s="44" t="s">
        <v>3364</v>
      </c>
      <c r="H73" s="21" t="s">
        <v>1688</v>
      </c>
      <c r="I73" s="2" t="s">
        <v>1647</v>
      </c>
      <c r="J73" s="21">
        <v>1</v>
      </c>
      <c r="K73" s="21"/>
      <c r="L73" s="21">
        <v>1</v>
      </c>
      <c r="M73" s="21"/>
      <c r="N73" s="21"/>
      <c r="O73" s="21" t="s">
        <v>103</v>
      </c>
      <c r="P73" s="37">
        <v>43964</v>
      </c>
      <c r="Q73" s="34" t="str">
        <f t="shared" ca="1" si="0"/>
        <v>2 Tahun 2 Bulan23 Hari</v>
      </c>
      <c r="R73" s="21" t="s">
        <v>52</v>
      </c>
      <c r="S73" s="21"/>
      <c r="T73" s="21" t="s">
        <v>73</v>
      </c>
      <c r="U73" s="21" t="s">
        <v>68</v>
      </c>
      <c r="V73" s="21" t="s">
        <v>180</v>
      </c>
      <c r="W73" s="21" t="s">
        <v>76</v>
      </c>
      <c r="X73" s="31" t="s">
        <v>287</v>
      </c>
      <c r="Y73" s="61">
        <v>34041</v>
      </c>
      <c r="Z73" s="34" t="str">
        <f t="shared" ca="1" si="1"/>
        <v>29 Tahun 4 Bulan</v>
      </c>
      <c r="AA73" s="21"/>
      <c r="AB73" s="21"/>
      <c r="AC73" s="21" t="s">
        <v>4645</v>
      </c>
      <c r="AD73" s="21" t="s">
        <v>3004</v>
      </c>
      <c r="AE73" s="21"/>
      <c r="AF73" s="21" t="s">
        <v>57</v>
      </c>
      <c r="AG73" s="21"/>
      <c r="AH73" s="21"/>
      <c r="AI73" s="21"/>
      <c r="AJ73" s="21"/>
      <c r="AK73" s="192"/>
      <c r="AL73" s="21"/>
    </row>
    <row r="74" spans="1:38" s="94" customFormat="1" ht="14">
      <c r="A74" s="36">
        <v>46</v>
      </c>
      <c r="B74" s="129" t="s">
        <v>282</v>
      </c>
      <c r="C74" s="21" t="s">
        <v>128</v>
      </c>
      <c r="D74" s="21" t="s">
        <v>283</v>
      </c>
      <c r="E74" s="21" t="s">
        <v>173</v>
      </c>
      <c r="F74" s="21"/>
      <c r="G74" s="44" t="s">
        <v>3366</v>
      </c>
      <c r="H74" s="21" t="s">
        <v>1691</v>
      </c>
      <c r="I74" s="2" t="s">
        <v>1692</v>
      </c>
      <c r="J74" s="21"/>
      <c r="K74" s="21">
        <v>1</v>
      </c>
      <c r="L74" s="21">
        <v>1</v>
      </c>
      <c r="M74" s="21"/>
      <c r="N74" s="21"/>
      <c r="O74" s="21" t="s">
        <v>103</v>
      </c>
      <c r="P74" s="37">
        <v>44263</v>
      </c>
      <c r="Q74" s="34" t="str">
        <f t="shared" ca="1" si="0"/>
        <v>1 Tahun 4 Bulan28 Hari</v>
      </c>
      <c r="R74" s="21" t="s">
        <v>78</v>
      </c>
      <c r="S74" s="21"/>
      <c r="T74" s="21" t="s">
        <v>73</v>
      </c>
      <c r="U74" s="21" t="s">
        <v>74</v>
      </c>
      <c r="V74" s="21" t="s">
        <v>142</v>
      </c>
      <c r="W74" s="21" t="s">
        <v>71</v>
      </c>
      <c r="X74" s="31" t="s">
        <v>98</v>
      </c>
      <c r="Y74" s="61">
        <v>27752</v>
      </c>
      <c r="Z74" s="34" t="str">
        <f t="shared" ca="1" si="1"/>
        <v>46 Tahun 7 Bulan</v>
      </c>
      <c r="AA74" s="21"/>
      <c r="AB74" s="21"/>
      <c r="AC74" s="21" t="s">
        <v>4645</v>
      </c>
      <c r="AD74" s="21" t="s">
        <v>3073</v>
      </c>
      <c r="AE74" s="21"/>
      <c r="AF74" s="21"/>
      <c r="AG74" s="21" t="s">
        <v>74</v>
      </c>
      <c r="AH74" s="21"/>
      <c r="AI74" s="21"/>
      <c r="AJ74" s="21"/>
      <c r="AK74" s="192"/>
      <c r="AL74" s="21"/>
    </row>
    <row r="75" spans="1:38" s="94" customFormat="1" ht="14">
      <c r="A75" s="36">
        <v>47</v>
      </c>
      <c r="B75" s="129" t="s">
        <v>282</v>
      </c>
      <c r="C75" s="21" t="s">
        <v>128</v>
      </c>
      <c r="D75" s="21" t="s">
        <v>283</v>
      </c>
      <c r="E75" s="21" t="s">
        <v>173</v>
      </c>
      <c r="F75" s="21"/>
      <c r="G75" s="44" t="s">
        <v>3367</v>
      </c>
      <c r="H75" s="21" t="s">
        <v>1693</v>
      </c>
      <c r="I75" s="2" t="s">
        <v>1694</v>
      </c>
      <c r="J75" s="21">
        <v>1</v>
      </c>
      <c r="K75" s="21"/>
      <c r="L75" s="21">
        <v>1</v>
      </c>
      <c r="M75" s="21"/>
      <c r="N75" s="21"/>
      <c r="O75" s="21" t="s">
        <v>103</v>
      </c>
      <c r="P75" s="37">
        <v>44263</v>
      </c>
      <c r="Q75" s="34" t="str">
        <f t="shared" ca="1" si="0"/>
        <v>1 Tahun 4 Bulan28 Hari</v>
      </c>
      <c r="R75" s="21" t="s">
        <v>81</v>
      </c>
      <c r="S75" s="21"/>
      <c r="T75" s="21" t="s">
        <v>63</v>
      </c>
      <c r="U75" s="21" t="s">
        <v>66</v>
      </c>
      <c r="V75" s="21" t="s">
        <v>93</v>
      </c>
      <c r="W75" s="21" t="s">
        <v>2652</v>
      </c>
      <c r="X75" s="31" t="s">
        <v>2653</v>
      </c>
      <c r="Y75" s="61">
        <v>29483</v>
      </c>
      <c r="Z75" s="34" t="str">
        <f t="shared" ca="1" si="1"/>
        <v>41 Tahun 10 Bulan</v>
      </c>
      <c r="AA75" s="21"/>
      <c r="AB75" s="21"/>
      <c r="AC75" s="21" t="s">
        <v>4645</v>
      </c>
      <c r="AD75" s="21" t="s">
        <v>3074</v>
      </c>
      <c r="AE75" s="21"/>
      <c r="AF75" s="21"/>
      <c r="AG75" s="21"/>
      <c r="AH75" s="21" t="s">
        <v>2558</v>
      </c>
      <c r="AI75" s="21"/>
      <c r="AJ75" s="144" t="s">
        <v>4221</v>
      </c>
      <c r="AK75" s="192"/>
      <c r="AL75" s="21"/>
    </row>
    <row r="76" spans="1:38" s="94" customFormat="1" ht="14">
      <c r="A76" s="36">
        <v>48</v>
      </c>
      <c r="B76" s="129" t="s">
        <v>282</v>
      </c>
      <c r="C76" s="21" t="s">
        <v>128</v>
      </c>
      <c r="D76" s="21" t="s">
        <v>283</v>
      </c>
      <c r="E76" s="21" t="s">
        <v>173</v>
      </c>
      <c r="F76" s="21"/>
      <c r="G76" s="44" t="s">
        <v>3368</v>
      </c>
      <c r="H76" s="21" t="s">
        <v>1695</v>
      </c>
      <c r="I76" s="2" t="s">
        <v>1696</v>
      </c>
      <c r="J76" s="21">
        <v>1</v>
      </c>
      <c r="K76" s="21"/>
      <c r="L76" s="21">
        <v>1</v>
      </c>
      <c r="M76" s="21"/>
      <c r="N76" s="21"/>
      <c r="O76" s="21" t="s">
        <v>103</v>
      </c>
      <c r="P76" s="37">
        <v>44263</v>
      </c>
      <c r="Q76" s="34" t="str">
        <f t="shared" ca="1" si="0"/>
        <v>1 Tahun 4 Bulan28 Hari</v>
      </c>
      <c r="R76" s="21" t="s">
        <v>78</v>
      </c>
      <c r="S76" s="21"/>
      <c r="T76" s="21" t="s">
        <v>73</v>
      </c>
      <c r="U76" s="21" t="s">
        <v>68</v>
      </c>
      <c r="V76" s="21" t="s">
        <v>180</v>
      </c>
      <c r="W76" s="21" t="s">
        <v>76</v>
      </c>
      <c r="X76" s="31" t="s">
        <v>2626</v>
      </c>
      <c r="Y76" s="61">
        <v>37518</v>
      </c>
      <c r="Z76" s="34" t="str">
        <f t="shared" ca="1" si="1"/>
        <v>19 Tahun 10 Bulan</v>
      </c>
      <c r="AA76" s="21"/>
      <c r="AB76" s="21"/>
      <c r="AC76" s="21" t="s">
        <v>4645</v>
      </c>
      <c r="AD76" s="21" t="s">
        <v>3075</v>
      </c>
      <c r="AE76" s="21"/>
      <c r="AF76" s="21" t="s">
        <v>57</v>
      </c>
      <c r="AG76" s="21"/>
      <c r="AH76" s="21"/>
      <c r="AI76" s="21"/>
      <c r="AJ76" s="144" t="s">
        <v>4222</v>
      </c>
      <c r="AK76" s="192"/>
      <c r="AL76" s="21"/>
    </row>
    <row r="77" spans="1:38" s="94" customFormat="1" ht="14">
      <c r="A77" s="36">
        <v>49</v>
      </c>
      <c r="B77" s="129" t="s">
        <v>282</v>
      </c>
      <c r="C77" s="21" t="s">
        <v>128</v>
      </c>
      <c r="D77" s="21" t="s">
        <v>283</v>
      </c>
      <c r="E77" s="21" t="s">
        <v>173</v>
      </c>
      <c r="F77" s="21"/>
      <c r="G77" s="44" t="s">
        <v>3369</v>
      </c>
      <c r="H77" s="21" t="s">
        <v>1697</v>
      </c>
      <c r="I77" s="2" t="s">
        <v>1698</v>
      </c>
      <c r="J77" s="21">
        <v>1</v>
      </c>
      <c r="K77" s="21"/>
      <c r="L77" s="21">
        <v>1</v>
      </c>
      <c r="M77" s="21"/>
      <c r="N77" s="21"/>
      <c r="O77" s="21" t="s">
        <v>103</v>
      </c>
      <c r="P77" s="37">
        <v>44263</v>
      </c>
      <c r="Q77" s="34" t="str">
        <f t="shared" ca="1" si="0"/>
        <v>1 Tahun 4 Bulan28 Hari</v>
      </c>
      <c r="R77" s="21" t="s">
        <v>78</v>
      </c>
      <c r="S77" s="21"/>
      <c r="T77" s="21" t="s">
        <v>49</v>
      </c>
      <c r="U77" s="21" t="s">
        <v>50</v>
      </c>
      <c r="V77" s="21" t="s">
        <v>111</v>
      </c>
      <c r="W77" s="21" t="s">
        <v>88</v>
      </c>
      <c r="X77" s="31" t="s">
        <v>2654</v>
      </c>
      <c r="Y77" s="61">
        <v>35953</v>
      </c>
      <c r="Z77" s="34" t="str">
        <f t="shared" ca="1" si="1"/>
        <v>24 Tahun 1 Bulan</v>
      </c>
      <c r="AA77" s="21"/>
      <c r="AB77" s="21"/>
      <c r="AC77" s="21" t="s">
        <v>4645</v>
      </c>
      <c r="AD77" s="21" t="s">
        <v>3076</v>
      </c>
      <c r="AE77" s="21"/>
      <c r="AF77" s="21"/>
      <c r="AG77" s="21" t="s">
        <v>74</v>
      </c>
      <c r="AH77" s="21"/>
      <c r="AI77" s="21"/>
      <c r="AJ77" s="144" t="s">
        <v>4223</v>
      </c>
      <c r="AK77" s="192"/>
      <c r="AL77" s="21"/>
    </row>
    <row r="78" spans="1:38" s="94" customFormat="1" ht="14">
      <c r="A78" s="36">
        <v>50</v>
      </c>
      <c r="B78" s="129" t="s">
        <v>282</v>
      </c>
      <c r="C78" s="21" t="s">
        <v>128</v>
      </c>
      <c r="D78" s="21" t="s">
        <v>283</v>
      </c>
      <c r="E78" s="21" t="s">
        <v>173</v>
      </c>
      <c r="F78" s="21"/>
      <c r="G78" s="21" t="s">
        <v>3649</v>
      </c>
      <c r="H78" s="27" t="s">
        <v>3508</v>
      </c>
      <c r="I78" s="2" t="s">
        <v>3509</v>
      </c>
      <c r="J78" s="21">
        <v>1</v>
      </c>
      <c r="K78" s="21"/>
      <c r="L78" s="21">
        <v>1</v>
      </c>
      <c r="M78" s="21"/>
      <c r="N78" s="21"/>
      <c r="O78" s="21" t="s">
        <v>103</v>
      </c>
      <c r="P78" s="37">
        <v>44361</v>
      </c>
      <c r="Q78" s="34" t="str">
        <f t="shared" ref="Q78:Q100" ca="1" si="3">DATEDIF(P78,NOW(),"Y")&amp;" Tahun "&amp;DATEDIF(P78,NOW(),"YM")&amp;" Bulan"&amp;DATEDIF(P78,NOW(),"MD")&amp;" Hari"</f>
        <v>1 Tahun 1 Bulan22 Hari</v>
      </c>
      <c r="R78" s="21" t="s">
        <v>58</v>
      </c>
      <c r="S78" s="21" t="s">
        <v>123</v>
      </c>
      <c r="T78" s="21" t="s">
        <v>73</v>
      </c>
      <c r="U78" s="21" t="s">
        <v>68</v>
      </c>
      <c r="V78" s="21" t="s">
        <v>180</v>
      </c>
      <c r="W78" s="21" t="s">
        <v>76</v>
      </c>
      <c r="X78" s="31" t="s">
        <v>2630</v>
      </c>
      <c r="Y78" s="61">
        <v>36608</v>
      </c>
      <c r="Z78" s="34" t="str">
        <f t="shared" ref="Z78:Z94" ca="1" si="4">DATEDIF(Y78,NOW(),"Y")&amp;" Tahun "&amp;DATEDIF(Y78,NOW(),"YM")&amp;" Bulan"</f>
        <v>22 Tahun 4 Bulan</v>
      </c>
      <c r="AA78" s="21"/>
      <c r="AB78" s="21"/>
      <c r="AC78" s="21" t="s">
        <v>4645</v>
      </c>
      <c r="AD78" s="21" t="s">
        <v>3046</v>
      </c>
      <c r="AE78" s="21"/>
      <c r="AF78" s="21"/>
      <c r="AG78" s="21"/>
      <c r="AH78" s="21" t="s">
        <v>68</v>
      </c>
      <c r="AI78" s="21"/>
      <c r="AJ78" s="21"/>
      <c r="AK78" s="192"/>
      <c r="AL78" s="21"/>
    </row>
    <row r="79" spans="1:38" s="94" customFormat="1" ht="14">
      <c r="A79" s="36">
        <v>51</v>
      </c>
      <c r="B79" s="129" t="s">
        <v>282</v>
      </c>
      <c r="C79" s="21" t="s">
        <v>128</v>
      </c>
      <c r="D79" s="21" t="s">
        <v>283</v>
      </c>
      <c r="E79" s="21" t="s">
        <v>173</v>
      </c>
      <c r="F79" s="21"/>
      <c r="G79" s="21" t="s">
        <v>3650</v>
      </c>
      <c r="H79" s="27" t="s">
        <v>3510</v>
      </c>
      <c r="I79" s="2" t="s">
        <v>3511</v>
      </c>
      <c r="J79" s="21">
        <v>1</v>
      </c>
      <c r="K79" s="21"/>
      <c r="L79" s="21">
        <v>1</v>
      </c>
      <c r="M79" s="21"/>
      <c r="N79" s="21"/>
      <c r="O79" s="21" t="s">
        <v>103</v>
      </c>
      <c r="P79" s="37">
        <v>44361</v>
      </c>
      <c r="Q79" s="34" t="str">
        <f t="shared" ca="1" si="3"/>
        <v>1 Tahun 1 Bulan22 Hari</v>
      </c>
      <c r="R79" s="21" t="s">
        <v>78</v>
      </c>
      <c r="S79" s="21"/>
      <c r="T79" s="21" t="s">
        <v>73</v>
      </c>
      <c r="U79" s="21" t="s">
        <v>68</v>
      </c>
      <c r="V79" s="21" t="s">
        <v>180</v>
      </c>
      <c r="W79" s="21" t="s">
        <v>76</v>
      </c>
      <c r="X79" s="31" t="s">
        <v>2646</v>
      </c>
      <c r="Y79" s="61">
        <v>35133</v>
      </c>
      <c r="Z79" s="34" t="str">
        <f t="shared" ca="1" si="4"/>
        <v>26 Tahun 4 Bulan</v>
      </c>
      <c r="AA79" s="21"/>
      <c r="AB79" s="21"/>
      <c r="AC79" s="21" t="s">
        <v>4645</v>
      </c>
      <c r="AD79" s="21" t="s">
        <v>3513</v>
      </c>
      <c r="AE79" s="21"/>
      <c r="AF79" s="21"/>
      <c r="AG79" s="21"/>
      <c r="AH79" s="21"/>
      <c r="AI79" s="21"/>
      <c r="AJ79" s="21"/>
      <c r="AK79" s="192"/>
      <c r="AL79" s="21"/>
    </row>
    <row r="80" spans="1:38" s="94" customFormat="1" ht="14">
      <c r="A80" s="36">
        <v>52</v>
      </c>
      <c r="B80" s="129" t="s">
        <v>282</v>
      </c>
      <c r="C80" s="21" t="s">
        <v>128</v>
      </c>
      <c r="D80" s="21" t="s">
        <v>283</v>
      </c>
      <c r="E80" s="21" t="s">
        <v>173</v>
      </c>
      <c r="F80" s="21"/>
      <c r="G80" s="21" t="s">
        <v>3651</v>
      </c>
      <c r="H80" s="27" t="s">
        <v>3512</v>
      </c>
      <c r="I80" s="2" t="s">
        <v>3780</v>
      </c>
      <c r="J80" s="21">
        <v>1</v>
      </c>
      <c r="K80" s="21"/>
      <c r="L80" s="21">
        <v>1</v>
      </c>
      <c r="M80" s="21"/>
      <c r="N80" s="21"/>
      <c r="O80" s="21" t="s">
        <v>103</v>
      </c>
      <c r="P80" s="37">
        <v>44361</v>
      </c>
      <c r="Q80" s="34" t="str">
        <f t="shared" ca="1" si="3"/>
        <v>1 Tahun 1 Bulan22 Hari</v>
      </c>
      <c r="R80" s="21" t="s">
        <v>78</v>
      </c>
      <c r="S80" s="21"/>
      <c r="T80" s="21" t="s">
        <v>73</v>
      </c>
      <c r="U80" s="21" t="s">
        <v>68</v>
      </c>
      <c r="V80" s="21" t="s">
        <v>180</v>
      </c>
      <c r="W80" s="21" t="s">
        <v>56</v>
      </c>
      <c r="X80" s="31" t="s">
        <v>180</v>
      </c>
      <c r="Y80" s="61">
        <v>31603</v>
      </c>
      <c r="Z80" s="34" t="str">
        <f t="shared" ca="1" si="4"/>
        <v>36 Tahun 0 Bulan</v>
      </c>
      <c r="AA80" s="21"/>
      <c r="AB80" s="21"/>
      <c r="AC80" s="21" t="s">
        <v>4645</v>
      </c>
      <c r="AD80" s="21" t="s">
        <v>3514</v>
      </c>
      <c r="AE80" s="21"/>
      <c r="AF80" s="21"/>
      <c r="AG80" s="21"/>
      <c r="AH80" s="21" t="s">
        <v>68</v>
      </c>
      <c r="AI80" s="21"/>
      <c r="AJ80" s="21"/>
      <c r="AK80" s="192"/>
      <c r="AL80" s="21"/>
    </row>
    <row r="81" spans="1:38" s="94" customFormat="1" ht="14">
      <c r="A81" s="36">
        <v>53</v>
      </c>
      <c r="B81" s="129" t="s">
        <v>282</v>
      </c>
      <c r="C81" s="21" t="s">
        <v>128</v>
      </c>
      <c r="D81" s="21" t="s">
        <v>283</v>
      </c>
      <c r="E81" s="21" t="s">
        <v>173</v>
      </c>
      <c r="F81" s="27"/>
      <c r="G81" s="21" t="s">
        <v>3652</v>
      </c>
      <c r="H81" s="27" t="s">
        <v>1527</v>
      </c>
      <c r="I81" s="2" t="s">
        <v>1528</v>
      </c>
      <c r="J81" s="21">
        <v>1</v>
      </c>
      <c r="K81" s="21"/>
      <c r="L81" s="21">
        <v>1</v>
      </c>
      <c r="M81" s="21"/>
      <c r="N81" s="21"/>
      <c r="O81" s="21" t="s">
        <v>103</v>
      </c>
      <c r="P81" s="37">
        <v>44361</v>
      </c>
      <c r="Q81" s="34" t="str">
        <f t="shared" ca="1" si="3"/>
        <v>1 Tahun 1 Bulan22 Hari</v>
      </c>
      <c r="R81" s="21" t="s">
        <v>78</v>
      </c>
      <c r="S81" s="21"/>
      <c r="T81" s="21" t="s">
        <v>73</v>
      </c>
      <c r="U81" s="21" t="s">
        <v>68</v>
      </c>
      <c r="V81" s="21" t="s">
        <v>180</v>
      </c>
      <c r="W81" s="21" t="s">
        <v>56</v>
      </c>
      <c r="X81" s="31" t="s">
        <v>2626</v>
      </c>
      <c r="Y81" s="61">
        <v>33771</v>
      </c>
      <c r="Z81" s="34" t="str">
        <f t="shared" ca="1" si="4"/>
        <v>30 Tahun 1 Bulan</v>
      </c>
      <c r="AA81" s="21"/>
      <c r="AB81" s="21"/>
      <c r="AC81" s="21" t="s">
        <v>4645</v>
      </c>
      <c r="AD81" s="21" t="s">
        <v>3041</v>
      </c>
      <c r="AE81" s="21"/>
      <c r="AF81" s="21"/>
      <c r="AG81" s="21"/>
      <c r="AH81" s="21" t="s">
        <v>68</v>
      </c>
      <c r="AI81" s="21"/>
      <c r="AJ81" s="143" t="s">
        <v>4273</v>
      </c>
      <c r="AK81" s="192"/>
      <c r="AL81" s="21"/>
    </row>
    <row r="82" spans="1:38" s="94" customFormat="1" ht="14">
      <c r="A82" s="36">
        <v>54</v>
      </c>
      <c r="B82" s="129" t="s">
        <v>282</v>
      </c>
      <c r="C82" s="21" t="s">
        <v>128</v>
      </c>
      <c r="D82" s="21" t="s">
        <v>283</v>
      </c>
      <c r="E82" s="21" t="s">
        <v>173</v>
      </c>
      <c r="F82" s="21"/>
      <c r="G82" s="21" t="s">
        <v>3653</v>
      </c>
      <c r="H82" s="27" t="s">
        <v>3515</v>
      </c>
      <c r="I82" s="2" t="s">
        <v>3516</v>
      </c>
      <c r="J82" s="21"/>
      <c r="K82" s="21">
        <v>1</v>
      </c>
      <c r="L82" s="21">
        <v>1</v>
      </c>
      <c r="M82" s="21"/>
      <c r="N82" s="21"/>
      <c r="O82" s="21" t="s">
        <v>103</v>
      </c>
      <c r="P82" s="37">
        <v>44361</v>
      </c>
      <c r="Q82" s="34" t="str">
        <f t="shared" ca="1" si="3"/>
        <v>1 Tahun 1 Bulan22 Hari</v>
      </c>
      <c r="R82" s="21" t="s">
        <v>58</v>
      </c>
      <c r="S82" s="21" t="s">
        <v>123</v>
      </c>
      <c r="T82" s="21" t="s">
        <v>73</v>
      </c>
      <c r="U82" s="21" t="s">
        <v>74</v>
      </c>
      <c r="V82" s="21" t="s">
        <v>75</v>
      </c>
      <c r="W82" s="21" t="s">
        <v>71</v>
      </c>
      <c r="X82" s="31" t="s">
        <v>3517</v>
      </c>
      <c r="Y82" s="61">
        <v>33309</v>
      </c>
      <c r="Z82" s="34" t="str">
        <f t="shared" ca="1" si="4"/>
        <v>31 Tahun 4 Bulan</v>
      </c>
      <c r="AA82" s="21"/>
      <c r="AB82" s="21"/>
      <c r="AC82" s="21" t="s">
        <v>4645</v>
      </c>
      <c r="AD82" s="21" t="s">
        <v>3518</v>
      </c>
      <c r="AE82" s="21" t="s">
        <v>74</v>
      </c>
      <c r="AF82" s="21" t="s">
        <v>3519</v>
      </c>
      <c r="AG82" s="21"/>
      <c r="AH82" s="21"/>
      <c r="AI82" s="21"/>
      <c r="AJ82" s="193" t="s">
        <v>4274</v>
      </c>
      <c r="AK82" s="192"/>
      <c r="AL82" s="21"/>
    </row>
    <row r="83" spans="1:38" s="94" customFormat="1" ht="14">
      <c r="A83" s="36">
        <v>55</v>
      </c>
      <c r="B83" s="129" t="s">
        <v>282</v>
      </c>
      <c r="C83" s="21" t="s">
        <v>128</v>
      </c>
      <c r="D83" s="21" t="s">
        <v>283</v>
      </c>
      <c r="E83" s="21" t="s">
        <v>173</v>
      </c>
      <c r="F83" s="27"/>
      <c r="G83" s="21" t="s">
        <v>3654</v>
      </c>
      <c r="H83" s="27" t="s">
        <v>3505</v>
      </c>
      <c r="I83" s="2" t="s">
        <v>3506</v>
      </c>
      <c r="J83" s="21">
        <v>1</v>
      </c>
      <c r="K83" s="21"/>
      <c r="L83" s="21">
        <v>1</v>
      </c>
      <c r="M83" s="21"/>
      <c r="N83" s="21"/>
      <c r="O83" s="21" t="s">
        <v>103</v>
      </c>
      <c r="P83" s="37">
        <v>44368</v>
      </c>
      <c r="Q83" s="34" t="str">
        <f t="shared" ca="1" si="3"/>
        <v>1 Tahun 1 Bulan15 Hari</v>
      </c>
      <c r="R83" s="21" t="s">
        <v>78</v>
      </c>
      <c r="S83" s="21"/>
      <c r="T83" s="21" t="s">
        <v>73</v>
      </c>
      <c r="U83" s="21" t="s">
        <v>74</v>
      </c>
      <c r="V83" s="21" t="s">
        <v>75</v>
      </c>
      <c r="W83" s="21" t="s">
        <v>76</v>
      </c>
      <c r="X83" s="31" t="s">
        <v>136</v>
      </c>
      <c r="Y83" s="61">
        <v>36469</v>
      </c>
      <c r="Z83" s="34" t="str">
        <f t="shared" ca="1" si="4"/>
        <v>22 Tahun 9 Bulan</v>
      </c>
      <c r="AA83" s="21"/>
      <c r="AB83" s="21"/>
      <c r="AC83" s="21" t="s">
        <v>4645</v>
      </c>
      <c r="AD83" s="21" t="s">
        <v>3507</v>
      </c>
      <c r="AE83" s="21" t="s">
        <v>74</v>
      </c>
      <c r="AF83" s="21" t="s">
        <v>57</v>
      </c>
      <c r="AG83" s="21"/>
      <c r="AH83" s="21"/>
      <c r="AI83" s="21"/>
      <c r="AJ83" s="143" t="s">
        <v>4275</v>
      </c>
      <c r="AK83" s="192"/>
      <c r="AL83" s="21"/>
    </row>
    <row r="84" spans="1:38" s="94" customFormat="1" ht="14">
      <c r="A84" s="36">
        <v>56</v>
      </c>
      <c r="B84" s="129" t="s">
        <v>282</v>
      </c>
      <c r="C84" s="21" t="s">
        <v>128</v>
      </c>
      <c r="D84" s="21" t="s">
        <v>283</v>
      </c>
      <c r="E84" s="21" t="s">
        <v>173</v>
      </c>
      <c r="F84" s="21"/>
      <c r="G84" s="21" t="s">
        <v>3751</v>
      </c>
      <c r="H84" s="27" t="s">
        <v>3574</v>
      </c>
      <c r="I84" s="2" t="s">
        <v>3575</v>
      </c>
      <c r="J84" s="21">
        <v>1</v>
      </c>
      <c r="K84" s="21"/>
      <c r="L84" s="21">
        <v>1</v>
      </c>
      <c r="M84" s="21"/>
      <c r="N84" s="21"/>
      <c r="O84" s="21" t="s">
        <v>103</v>
      </c>
      <c r="P84" s="37">
        <v>44375</v>
      </c>
      <c r="Q84" s="34" t="str">
        <f t="shared" ca="1" si="3"/>
        <v>1 Tahun 1 Bulan8 Hari</v>
      </c>
      <c r="R84" s="21" t="s">
        <v>78</v>
      </c>
      <c r="S84" s="21"/>
      <c r="T84" s="21" t="s">
        <v>73</v>
      </c>
      <c r="U84" s="21" t="s">
        <v>68</v>
      </c>
      <c r="V84" s="21" t="s">
        <v>180</v>
      </c>
      <c r="W84" s="21" t="s">
        <v>56</v>
      </c>
      <c r="X84" s="31" t="s">
        <v>180</v>
      </c>
      <c r="Y84" s="61">
        <v>34962</v>
      </c>
      <c r="Z84" s="34" t="str">
        <f t="shared" ca="1" si="4"/>
        <v>26 Tahun 10 Bulan</v>
      </c>
      <c r="AA84" s="21"/>
      <c r="AB84" s="21"/>
      <c r="AC84" s="21" t="s">
        <v>4645</v>
      </c>
      <c r="AD84" s="21" t="s">
        <v>3576</v>
      </c>
      <c r="AE84" s="21"/>
      <c r="AF84" s="21"/>
      <c r="AG84" s="21"/>
      <c r="AH84" s="21" t="s">
        <v>68</v>
      </c>
      <c r="AI84" s="21"/>
      <c r="AJ84" s="143" t="s">
        <v>4283</v>
      </c>
      <c r="AK84" s="192"/>
      <c r="AL84" s="21"/>
    </row>
    <row r="85" spans="1:38" s="94" customFormat="1" ht="14">
      <c r="A85" s="36">
        <v>57</v>
      </c>
      <c r="B85" s="129" t="s">
        <v>282</v>
      </c>
      <c r="C85" s="21" t="s">
        <v>128</v>
      </c>
      <c r="D85" s="21" t="s">
        <v>283</v>
      </c>
      <c r="E85" s="21" t="s">
        <v>173</v>
      </c>
      <c r="F85" s="21"/>
      <c r="G85" s="21" t="s">
        <v>3752</v>
      </c>
      <c r="H85" s="27" t="s">
        <v>3577</v>
      </c>
      <c r="I85" s="2" t="s">
        <v>3578</v>
      </c>
      <c r="J85" s="21">
        <v>1</v>
      </c>
      <c r="K85" s="21"/>
      <c r="L85" s="21">
        <v>1</v>
      </c>
      <c r="M85" s="21"/>
      <c r="N85" s="21"/>
      <c r="O85" s="21" t="s">
        <v>103</v>
      </c>
      <c r="P85" s="37">
        <v>44375</v>
      </c>
      <c r="Q85" s="34" t="str">
        <f t="shared" ca="1" si="3"/>
        <v>1 Tahun 1 Bulan8 Hari</v>
      </c>
      <c r="R85" s="21" t="s">
        <v>78</v>
      </c>
      <c r="S85" s="21"/>
      <c r="T85" s="21" t="s">
        <v>73</v>
      </c>
      <c r="U85" s="21" t="s">
        <v>74</v>
      </c>
      <c r="V85" s="21" t="s">
        <v>2580</v>
      </c>
      <c r="W85" s="21" t="s">
        <v>76</v>
      </c>
      <c r="X85" s="31" t="s">
        <v>3579</v>
      </c>
      <c r="Y85" s="61">
        <v>32277</v>
      </c>
      <c r="Z85" s="34" t="str">
        <f t="shared" ca="1" si="4"/>
        <v>34 Tahun 2 Bulan</v>
      </c>
      <c r="AA85" s="21"/>
      <c r="AB85" s="21"/>
      <c r="AC85" s="21" t="s">
        <v>4645</v>
      </c>
      <c r="AD85" s="21" t="s">
        <v>3055</v>
      </c>
      <c r="AE85" s="21" t="s">
        <v>74</v>
      </c>
      <c r="AF85" s="21" t="s">
        <v>57</v>
      </c>
      <c r="AG85" s="21"/>
      <c r="AH85" s="21"/>
      <c r="AI85" s="21"/>
      <c r="AJ85" s="143" t="s">
        <v>4284</v>
      </c>
      <c r="AK85" s="192"/>
      <c r="AL85" s="21"/>
    </row>
    <row r="86" spans="1:38" s="94" customFormat="1" ht="14">
      <c r="A86" s="36">
        <v>58</v>
      </c>
      <c r="B86" s="129" t="s">
        <v>282</v>
      </c>
      <c r="C86" s="21" t="s">
        <v>128</v>
      </c>
      <c r="D86" s="21" t="s">
        <v>283</v>
      </c>
      <c r="E86" s="21" t="s">
        <v>173</v>
      </c>
      <c r="F86" s="21"/>
      <c r="G86" s="21" t="s">
        <v>3753</v>
      </c>
      <c r="H86" s="27" t="s">
        <v>3583</v>
      </c>
      <c r="I86" s="2" t="s">
        <v>198</v>
      </c>
      <c r="J86" s="21">
        <v>1</v>
      </c>
      <c r="K86" s="21"/>
      <c r="L86" s="21">
        <v>1</v>
      </c>
      <c r="M86" s="21"/>
      <c r="N86" s="21"/>
      <c r="O86" s="21" t="s">
        <v>103</v>
      </c>
      <c r="P86" s="37">
        <v>44375</v>
      </c>
      <c r="Q86" s="34" t="str">
        <f t="shared" ca="1" si="3"/>
        <v>1 Tahun 1 Bulan8 Hari</v>
      </c>
      <c r="R86" s="21" t="s">
        <v>81</v>
      </c>
      <c r="S86" s="21"/>
      <c r="T86" s="21" t="s">
        <v>49</v>
      </c>
      <c r="U86" s="21" t="s">
        <v>126</v>
      </c>
      <c r="V86" s="21" t="s">
        <v>166</v>
      </c>
      <c r="W86" s="21" t="s">
        <v>71</v>
      </c>
      <c r="X86" s="31" t="s">
        <v>2576</v>
      </c>
      <c r="Y86" s="61">
        <v>30836</v>
      </c>
      <c r="Z86" s="34" t="str">
        <f t="shared" ca="1" si="4"/>
        <v>38 Tahun 2 Bulan</v>
      </c>
      <c r="AA86" s="21"/>
      <c r="AB86" s="21"/>
      <c r="AC86" s="21" t="s">
        <v>4645</v>
      </c>
      <c r="AD86" s="21" t="s">
        <v>3584</v>
      </c>
      <c r="AE86" s="21"/>
      <c r="AF86" s="21"/>
      <c r="AG86" s="21"/>
      <c r="AH86" s="21" t="s">
        <v>126</v>
      </c>
      <c r="AI86" s="21"/>
      <c r="AJ86" s="21"/>
      <c r="AK86" s="192"/>
      <c r="AL86" s="21"/>
    </row>
    <row r="87" spans="1:38" s="94" customFormat="1" ht="14">
      <c r="A87" s="36">
        <v>59</v>
      </c>
      <c r="B87" s="129" t="s">
        <v>282</v>
      </c>
      <c r="C87" s="21" t="s">
        <v>128</v>
      </c>
      <c r="D87" s="21" t="s">
        <v>283</v>
      </c>
      <c r="E87" s="21" t="s">
        <v>173</v>
      </c>
      <c r="F87" s="21"/>
      <c r="G87" s="21" t="s">
        <v>3754</v>
      </c>
      <c r="H87" s="27" t="s">
        <v>3798</v>
      </c>
      <c r="I87" s="2" t="s">
        <v>3585</v>
      </c>
      <c r="J87" s="21">
        <v>1</v>
      </c>
      <c r="K87" s="21"/>
      <c r="L87" s="21">
        <v>1</v>
      </c>
      <c r="M87" s="21"/>
      <c r="N87" s="21"/>
      <c r="O87" s="21" t="s">
        <v>103</v>
      </c>
      <c r="P87" s="37">
        <v>44375</v>
      </c>
      <c r="Q87" s="34" t="str">
        <f t="shared" ca="1" si="3"/>
        <v>1 Tahun 1 Bulan8 Hari</v>
      </c>
      <c r="R87" s="21" t="s">
        <v>52</v>
      </c>
      <c r="S87" s="21"/>
      <c r="T87" s="21" t="s">
        <v>49</v>
      </c>
      <c r="U87" s="21" t="s">
        <v>126</v>
      </c>
      <c r="V87" s="21" t="s">
        <v>166</v>
      </c>
      <c r="W87" s="21" t="s">
        <v>51</v>
      </c>
      <c r="X87" s="31" t="s">
        <v>2576</v>
      </c>
      <c r="Y87" s="61">
        <v>29403</v>
      </c>
      <c r="Z87" s="34" t="str">
        <f t="shared" ca="1" si="4"/>
        <v>42 Tahun 1 Bulan</v>
      </c>
      <c r="AA87" s="21"/>
      <c r="AB87" s="21"/>
      <c r="AC87" s="21" t="s">
        <v>4645</v>
      </c>
      <c r="AD87" s="21" t="s">
        <v>3586</v>
      </c>
      <c r="AE87" s="21"/>
      <c r="AF87" s="21"/>
      <c r="AG87" s="21"/>
      <c r="AH87" s="21" t="s">
        <v>126</v>
      </c>
      <c r="AI87" s="21"/>
      <c r="AJ87" s="21"/>
      <c r="AK87" s="192"/>
      <c r="AL87" s="21"/>
    </row>
    <row r="88" spans="1:38" s="94" customFormat="1" ht="14">
      <c r="A88" s="36">
        <v>60</v>
      </c>
      <c r="B88" s="129" t="s">
        <v>282</v>
      </c>
      <c r="C88" s="21" t="s">
        <v>128</v>
      </c>
      <c r="D88" s="21" t="s">
        <v>283</v>
      </c>
      <c r="E88" s="21" t="s">
        <v>173</v>
      </c>
      <c r="F88" s="21"/>
      <c r="G88" s="21" t="s">
        <v>3755</v>
      </c>
      <c r="H88" s="27" t="s">
        <v>3587</v>
      </c>
      <c r="I88" s="543" t="s">
        <v>3588</v>
      </c>
      <c r="J88" s="21">
        <v>1</v>
      </c>
      <c r="K88" s="21"/>
      <c r="L88" s="21">
        <v>1</v>
      </c>
      <c r="M88" s="21"/>
      <c r="N88" s="21"/>
      <c r="O88" s="21" t="s">
        <v>103</v>
      </c>
      <c r="P88" s="37">
        <v>44375</v>
      </c>
      <c r="Q88" s="34" t="str">
        <f t="shared" ca="1" si="3"/>
        <v>1 Tahun 1 Bulan8 Hari</v>
      </c>
      <c r="R88" s="21" t="s">
        <v>81</v>
      </c>
      <c r="S88" s="21"/>
      <c r="T88" s="21" t="s">
        <v>73</v>
      </c>
      <c r="U88" s="21" t="s">
        <v>68</v>
      </c>
      <c r="V88" s="21" t="s">
        <v>180</v>
      </c>
      <c r="W88" s="21" t="s">
        <v>76</v>
      </c>
      <c r="X88" s="31" t="s">
        <v>2626</v>
      </c>
      <c r="Y88" s="61">
        <v>36237</v>
      </c>
      <c r="Z88" s="34" t="str">
        <f t="shared" ca="1" si="4"/>
        <v>23 Tahun 4 Bulan</v>
      </c>
      <c r="AA88" s="21"/>
      <c r="AB88" s="21"/>
      <c r="AC88" s="21" t="s">
        <v>4645</v>
      </c>
      <c r="AD88" s="21" t="s">
        <v>3589</v>
      </c>
      <c r="AE88" s="21"/>
      <c r="AF88" s="21"/>
      <c r="AG88" s="21"/>
      <c r="AH88" s="21" t="s">
        <v>68</v>
      </c>
      <c r="AI88" s="21"/>
      <c r="AJ88" s="194" t="s">
        <v>4285</v>
      </c>
      <c r="AK88" s="192"/>
      <c r="AL88" s="21"/>
    </row>
    <row r="89" spans="1:38" s="94" customFormat="1" ht="14">
      <c r="A89" s="36">
        <v>61</v>
      </c>
      <c r="B89" s="129" t="s">
        <v>282</v>
      </c>
      <c r="C89" s="21" t="s">
        <v>128</v>
      </c>
      <c r="D89" s="21" t="s">
        <v>283</v>
      </c>
      <c r="E89" s="21" t="s">
        <v>173</v>
      </c>
      <c r="F89" s="21"/>
      <c r="G89" s="21" t="s">
        <v>3756</v>
      </c>
      <c r="H89" s="27" t="s">
        <v>3590</v>
      </c>
      <c r="I89" s="2" t="s">
        <v>3591</v>
      </c>
      <c r="J89" s="21">
        <v>1</v>
      </c>
      <c r="K89" s="21"/>
      <c r="L89" s="21">
        <v>1</v>
      </c>
      <c r="M89" s="21"/>
      <c r="N89" s="21"/>
      <c r="O89" s="21" t="s">
        <v>103</v>
      </c>
      <c r="P89" s="37">
        <v>44375</v>
      </c>
      <c r="Q89" s="34" t="str">
        <f t="shared" ca="1" si="3"/>
        <v>1 Tahun 1 Bulan8 Hari</v>
      </c>
      <c r="R89" s="21" t="s">
        <v>81</v>
      </c>
      <c r="S89" s="21"/>
      <c r="T89" s="21" t="s">
        <v>73</v>
      </c>
      <c r="U89" s="21" t="s">
        <v>68</v>
      </c>
      <c r="V89" s="21" t="s">
        <v>180</v>
      </c>
      <c r="W89" s="21" t="s">
        <v>76</v>
      </c>
      <c r="X89" s="31" t="s">
        <v>3592</v>
      </c>
      <c r="Y89" s="61">
        <v>36973</v>
      </c>
      <c r="Z89" s="34" t="str">
        <f t="shared" ca="1" si="4"/>
        <v>21 Tahun 4 Bulan</v>
      </c>
      <c r="AA89" s="21"/>
      <c r="AB89" s="21"/>
      <c r="AC89" s="21" t="s">
        <v>4645</v>
      </c>
      <c r="AD89" s="21" t="s">
        <v>3593</v>
      </c>
      <c r="AE89" s="21"/>
      <c r="AF89" s="21"/>
      <c r="AG89" s="21"/>
      <c r="AH89" s="21" t="s">
        <v>68</v>
      </c>
      <c r="AI89" s="140"/>
      <c r="AJ89" s="195" t="s">
        <v>4286</v>
      </c>
      <c r="AK89" s="192"/>
      <c r="AL89" s="21"/>
    </row>
    <row r="90" spans="1:38" s="94" customFormat="1" ht="14">
      <c r="A90" s="36">
        <v>62</v>
      </c>
      <c r="B90" s="129" t="s">
        <v>282</v>
      </c>
      <c r="C90" s="21" t="s">
        <v>128</v>
      </c>
      <c r="D90" s="21" t="s">
        <v>283</v>
      </c>
      <c r="E90" s="21" t="s">
        <v>173</v>
      </c>
      <c r="F90" s="27"/>
      <c r="G90" s="21" t="s">
        <v>3757</v>
      </c>
      <c r="H90" s="27" t="s">
        <v>3596</v>
      </c>
      <c r="I90" s="2" t="s">
        <v>3597</v>
      </c>
      <c r="J90" s="21">
        <v>1</v>
      </c>
      <c r="K90" s="21"/>
      <c r="L90" s="21">
        <v>1</v>
      </c>
      <c r="M90" s="21"/>
      <c r="N90" s="21"/>
      <c r="O90" s="21" t="s">
        <v>103</v>
      </c>
      <c r="P90" s="37">
        <v>44375</v>
      </c>
      <c r="Q90" s="34" t="str">
        <f t="shared" ca="1" si="3"/>
        <v>1 Tahun 1 Bulan8 Hari</v>
      </c>
      <c r="R90" s="21" t="s">
        <v>78</v>
      </c>
      <c r="S90" s="21"/>
      <c r="T90" s="21" t="s">
        <v>49</v>
      </c>
      <c r="U90" s="21" t="s">
        <v>126</v>
      </c>
      <c r="V90" s="21" t="s">
        <v>166</v>
      </c>
      <c r="W90" s="21" t="s">
        <v>76</v>
      </c>
      <c r="X90" s="31" t="s">
        <v>3598</v>
      </c>
      <c r="Y90" s="61">
        <v>32873</v>
      </c>
      <c r="Z90" s="34" t="str">
        <f t="shared" ca="1" si="4"/>
        <v>32 Tahun 7 Bulan</v>
      </c>
      <c r="AA90" s="21"/>
      <c r="AB90" s="21"/>
      <c r="AC90" s="21" t="s">
        <v>4645</v>
      </c>
      <c r="AD90" s="21" t="s">
        <v>3599</v>
      </c>
      <c r="AE90" s="21"/>
      <c r="AF90" s="21"/>
      <c r="AG90" s="21"/>
      <c r="AH90" s="21" t="s">
        <v>126</v>
      </c>
      <c r="AI90" s="140"/>
      <c r="AJ90" s="196" t="s">
        <v>4287</v>
      </c>
      <c r="AK90" s="192"/>
      <c r="AL90" s="21"/>
    </row>
    <row r="91" spans="1:38" s="94" customFormat="1" ht="14">
      <c r="A91" s="36">
        <v>63</v>
      </c>
      <c r="B91" s="129" t="s">
        <v>282</v>
      </c>
      <c r="C91" s="21" t="s">
        <v>128</v>
      </c>
      <c r="D91" s="21" t="s">
        <v>283</v>
      </c>
      <c r="E91" s="21" t="s">
        <v>173</v>
      </c>
      <c r="F91" s="21"/>
      <c r="G91" s="21" t="s">
        <v>3758</v>
      </c>
      <c r="H91" s="27" t="s">
        <v>3600</v>
      </c>
      <c r="I91" s="2" t="s">
        <v>3601</v>
      </c>
      <c r="J91" s="21">
        <v>1</v>
      </c>
      <c r="K91" s="21"/>
      <c r="L91" s="21">
        <v>1</v>
      </c>
      <c r="M91" s="21"/>
      <c r="N91" s="21"/>
      <c r="O91" s="21" t="s">
        <v>103</v>
      </c>
      <c r="P91" s="37">
        <v>44375</v>
      </c>
      <c r="Q91" s="34" t="str">
        <f t="shared" ca="1" si="3"/>
        <v>1 Tahun 1 Bulan8 Hari</v>
      </c>
      <c r="R91" s="21" t="s">
        <v>78</v>
      </c>
      <c r="S91" s="21"/>
      <c r="T91" s="21" t="s">
        <v>73</v>
      </c>
      <c r="U91" s="21" t="s">
        <v>68</v>
      </c>
      <c r="V91" s="21" t="s">
        <v>180</v>
      </c>
      <c r="W91" s="21" t="s">
        <v>88</v>
      </c>
      <c r="X91" s="31" t="s">
        <v>2646</v>
      </c>
      <c r="Y91" s="61">
        <v>34322</v>
      </c>
      <c r="Z91" s="34" t="str">
        <f t="shared" ca="1" si="4"/>
        <v>28 Tahun 7 Bulan</v>
      </c>
      <c r="AA91" s="21"/>
      <c r="AB91" s="21"/>
      <c r="AC91" s="21" t="s">
        <v>4645</v>
      </c>
      <c r="AD91" s="21" t="s">
        <v>3602</v>
      </c>
      <c r="AE91" s="21"/>
      <c r="AF91" s="21"/>
      <c r="AG91" s="21"/>
      <c r="AH91" s="21" t="s">
        <v>68</v>
      </c>
      <c r="AI91" s="140"/>
      <c r="AJ91" s="196" t="s">
        <v>4288</v>
      </c>
      <c r="AK91" s="192"/>
      <c r="AL91" s="21"/>
    </row>
    <row r="92" spans="1:38" s="94" customFormat="1" ht="14">
      <c r="A92" s="36">
        <v>64</v>
      </c>
      <c r="B92" s="129" t="s">
        <v>282</v>
      </c>
      <c r="C92" s="21" t="s">
        <v>128</v>
      </c>
      <c r="D92" s="21" t="s">
        <v>283</v>
      </c>
      <c r="E92" s="21" t="s">
        <v>173</v>
      </c>
      <c r="F92" s="21"/>
      <c r="G92" s="21" t="s">
        <v>3759</v>
      </c>
      <c r="H92" s="27" t="s">
        <v>3603</v>
      </c>
      <c r="I92" s="2" t="s">
        <v>3604</v>
      </c>
      <c r="J92" s="21">
        <v>1</v>
      </c>
      <c r="K92" s="21"/>
      <c r="L92" s="21">
        <v>1</v>
      </c>
      <c r="M92" s="21"/>
      <c r="N92" s="21"/>
      <c r="O92" s="21" t="s">
        <v>103</v>
      </c>
      <c r="P92" s="37">
        <v>44375</v>
      </c>
      <c r="Q92" s="34" t="str">
        <f t="shared" ca="1" si="3"/>
        <v>1 Tahun 1 Bulan8 Hari</v>
      </c>
      <c r="R92" s="21" t="s">
        <v>81</v>
      </c>
      <c r="S92" s="21"/>
      <c r="T92" s="21" t="s">
        <v>73</v>
      </c>
      <c r="U92" s="21" t="s">
        <v>68</v>
      </c>
      <c r="V92" s="21" t="s">
        <v>2583</v>
      </c>
      <c r="W92" s="21" t="s">
        <v>76</v>
      </c>
      <c r="X92" s="31" t="s">
        <v>3605</v>
      </c>
      <c r="Y92" s="61">
        <v>35205</v>
      </c>
      <c r="Z92" s="34" t="str">
        <f t="shared" ca="1" si="4"/>
        <v>26 Tahun 2 Bulan</v>
      </c>
      <c r="AA92" s="21"/>
      <c r="AB92" s="21"/>
      <c r="AC92" s="21" t="s">
        <v>4645</v>
      </c>
      <c r="AD92" s="21" t="s">
        <v>3606</v>
      </c>
      <c r="AE92" s="21"/>
      <c r="AF92" s="21"/>
      <c r="AG92" s="21"/>
      <c r="AH92" s="21" t="s">
        <v>68</v>
      </c>
      <c r="AI92" s="140"/>
      <c r="AJ92" s="196" t="s">
        <v>4289</v>
      </c>
      <c r="AK92" s="192"/>
      <c r="AL92" s="21"/>
    </row>
    <row r="93" spans="1:38" s="94" customFormat="1" ht="14">
      <c r="A93" s="36">
        <v>66</v>
      </c>
      <c r="B93" s="129" t="s">
        <v>282</v>
      </c>
      <c r="C93" s="21" t="s">
        <v>128</v>
      </c>
      <c r="D93" s="21" t="s">
        <v>283</v>
      </c>
      <c r="E93" s="21" t="s">
        <v>173</v>
      </c>
      <c r="F93" s="21"/>
      <c r="G93" s="21" t="s">
        <v>3760</v>
      </c>
      <c r="H93" s="27" t="s">
        <v>3607</v>
      </c>
      <c r="I93" s="2" t="s">
        <v>3608</v>
      </c>
      <c r="J93" s="21">
        <v>1</v>
      </c>
      <c r="K93" s="21"/>
      <c r="L93" s="21">
        <v>1</v>
      </c>
      <c r="M93" s="21"/>
      <c r="N93" s="21"/>
      <c r="O93" s="21" t="s">
        <v>103</v>
      </c>
      <c r="P93" s="37">
        <v>44375</v>
      </c>
      <c r="Q93" s="34" t="str">
        <f t="shared" ca="1" si="3"/>
        <v>1 Tahun 1 Bulan8 Hari</v>
      </c>
      <c r="R93" s="21" t="s">
        <v>58</v>
      </c>
      <c r="S93" s="21" t="s">
        <v>222</v>
      </c>
      <c r="T93" s="21" t="s">
        <v>73</v>
      </c>
      <c r="U93" s="21" t="s">
        <v>68</v>
      </c>
      <c r="V93" s="21" t="s">
        <v>2583</v>
      </c>
      <c r="W93" s="21" t="s">
        <v>76</v>
      </c>
      <c r="X93" s="31" t="s">
        <v>200</v>
      </c>
      <c r="Y93" s="61">
        <v>36378</v>
      </c>
      <c r="Z93" s="34" t="str">
        <f t="shared" ca="1" si="4"/>
        <v>22 Tahun 11 Bulan</v>
      </c>
      <c r="AA93" s="21"/>
      <c r="AB93" s="21"/>
      <c r="AC93" s="21" t="s">
        <v>4645</v>
      </c>
      <c r="AD93" s="21" t="s">
        <v>3606</v>
      </c>
      <c r="AE93" s="21"/>
      <c r="AF93" s="21"/>
      <c r="AG93" s="21"/>
      <c r="AH93" s="21" t="s">
        <v>68</v>
      </c>
      <c r="AI93" s="140"/>
      <c r="AJ93" s="196" t="s">
        <v>4290</v>
      </c>
      <c r="AK93" s="192"/>
      <c r="AL93" s="21"/>
    </row>
    <row r="94" spans="1:38" s="94" customFormat="1" ht="14">
      <c r="A94" s="36">
        <v>67</v>
      </c>
      <c r="B94" s="129" t="s">
        <v>282</v>
      </c>
      <c r="C94" s="21" t="s">
        <v>128</v>
      </c>
      <c r="D94" s="21" t="s">
        <v>283</v>
      </c>
      <c r="E94" s="21" t="s">
        <v>173</v>
      </c>
      <c r="F94" s="21"/>
      <c r="G94" s="21" t="s">
        <v>3761</v>
      </c>
      <c r="H94" s="27" t="s">
        <v>3609</v>
      </c>
      <c r="I94" s="2" t="s">
        <v>3610</v>
      </c>
      <c r="J94" s="21">
        <v>1</v>
      </c>
      <c r="K94" s="21"/>
      <c r="L94" s="21">
        <v>1</v>
      </c>
      <c r="M94" s="21"/>
      <c r="N94" s="21"/>
      <c r="O94" s="21" t="s">
        <v>103</v>
      </c>
      <c r="P94" s="37">
        <v>44375</v>
      </c>
      <c r="Q94" s="34" t="str">
        <f t="shared" ca="1" si="3"/>
        <v>1 Tahun 1 Bulan8 Hari</v>
      </c>
      <c r="R94" s="21" t="s">
        <v>81</v>
      </c>
      <c r="S94" s="21"/>
      <c r="T94" s="21" t="s">
        <v>49</v>
      </c>
      <c r="U94" s="21" t="s">
        <v>126</v>
      </c>
      <c r="V94" s="21" t="s">
        <v>166</v>
      </c>
      <c r="W94" s="21" t="s">
        <v>56</v>
      </c>
      <c r="X94" s="31" t="s">
        <v>3611</v>
      </c>
      <c r="Y94" s="61">
        <v>35323</v>
      </c>
      <c r="Z94" s="34" t="str">
        <f t="shared" ca="1" si="4"/>
        <v>25 Tahun 10 Bulan</v>
      </c>
      <c r="AA94" s="21"/>
      <c r="AB94" s="21"/>
      <c r="AC94" s="21" t="s">
        <v>4645</v>
      </c>
      <c r="AD94" s="21" t="s">
        <v>3612</v>
      </c>
      <c r="AE94" s="21"/>
      <c r="AF94" s="21"/>
      <c r="AG94" s="21"/>
      <c r="AH94" s="21" t="s">
        <v>126</v>
      </c>
      <c r="AI94" s="140"/>
      <c r="AJ94" s="196" t="s">
        <v>4291</v>
      </c>
      <c r="AK94" s="192"/>
      <c r="AL94" s="21"/>
    </row>
    <row r="95" spans="1:38" s="94" customFormat="1" ht="14">
      <c r="A95" s="36">
        <v>68</v>
      </c>
      <c r="B95" s="129" t="s">
        <v>282</v>
      </c>
      <c r="C95" s="21" t="s">
        <v>128</v>
      </c>
      <c r="D95" s="21" t="s">
        <v>283</v>
      </c>
      <c r="E95" s="21" t="s">
        <v>173</v>
      </c>
      <c r="F95" s="21"/>
      <c r="G95" s="21" t="s">
        <v>4517</v>
      </c>
      <c r="H95" s="27" t="s">
        <v>1699</v>
      </c>
      <c r="I95" s="2" t="s">
        <v>3595</v>
      </c>
      <c r="J95" s="21">
        <v>1</v>
      </c>
      <c r="K95" s="21"/>
      <c r="L95" s="21">
        <v>1</v>
      </c>
      <c r="M95" s="21"/>
      <c r="N95" s="21"/>
      <c r="O95" s="21" t="s">
        <v>103</v>
      </c>
      <c r="P95" s="37">
        <v>44375</v>
      </c>
      <c r="Q95" s="34" t="str">
        <f t="shared" ca="1" si="3"/>
        <v>1 Tahun 1 Bulan8 Hari</v>
      </c>
      <c r="R95" s="21" t="s">
        <v>58</v>
      </c>
      <c r="S95" s="21" t="s">
        <v>59</v>
      </c>
      <c r="T95" s="21" t="s">
        <v>73</v>
      </c>
      <c r="U95" s="21" t="s">
        <v>68</v>
      </c>
      <c r="V95" s="21" t="s">
        <v>3594</v>
      </c>
      <c r="W95" s="21" t="s">
        <v>76</v>
      </c>
      <c r="X95" s="31" t="s">
        <v>2642</v>
      </c>
      <c r="Y95" s="61">
        <v>35846</v>
      </c>
      <c r="Z95" s="34" t="s">
        <v>3867</v>
      </c>
      <c r="AA95" s="21"/>
      <c r="AB95" s="21"/>
      <c r="AC95" s="21" t="s">
        <v>4645</v>
      </c>
      <c r="AD95" s="21" t="s">
        <v>3077</v>
      </c>
      <c r="AE95" s="21"/>
      <c r="AF95" s="21"/>
      <c r="AG95" s="21"/>
      <c r="AH95" s="21" t="s">
        <v>68</v>
      </c>
      <c r="AI95" s="140"/>
      <c r="AJ95" s="197" t="s">
        <v>4224</v>
      </c>
      <c r="AK95" s="192"/>
      <c r="AL95" s="25"/>
    </row>
    <row r="96" spans="1:38" s="94" customFormat="1" ht="14">
      <c r="A96" s="36">
        <v>69</v>
      </c>
      <c r="B96" s="129" t="s">
        <v>282</v>
      </c>
      <c r="C96" s="21" t="s">
        <v>128</v>
      </c>
      <c r="D96" s="19" t="s">
        <v>283</v>
      </c>
      <c r="E96" s="21" t="s">
        <v>173</v>
      </c>
      <c r="F96" s="28"/>
      <c r="G96" s="26" t="s">
        <v>4138</v>
      </c>
      <c r="H96" s="26" t="s">
        <v>3963</v>
      </c>
      <c r="I96" s="67" t="s">
        <v>3964</v>
      </c>
      <c r="J96" s="21">
        <v>1</v>
      </c>
      <c r="K96" s="28"/>
      <c r="L96" s="28">
        <v>1</v>
      </c>
      <c r="M96" s="19"/>
      <c r="N96" s="52"/>
      <c r="O96" s="21" t="s">
        <v>103</v>
      </c>
      <c r="P96" s="37">
        <v>44411</v>
      </c>
      <c r="Q96" s="34" t="str">
        <f t="shared" ca="1" si="3"/>
        <v>1 Tahun 0 Bulan2 Hari</v>
      </c>
      <c r="R96" s="21" t="s">
        <v>78</v>
      </c>
      <c r="S96" s="23"/>
      <c r="T96" s="21" t="s">
        <v>63</v>
      </c>
      <c r="U96" s="21" t="s">
        <v>74</v>
      </c>
      <c r="V96" s="21" t="s">
        <v>96</v>
      </c>
      <c r="W96" s="28" t="s">
        <v>88</v>
      </c>
      <c r="X96" s="54" t="s">
        <v>3965</v>
      </c>
      <c r="Y96" s="63">
        <v>30967</v>
      </c>
      <c r="Z96" s="34" t="str">
        <f t="shared" ref="Z96:Z100" ca="1" si="5">DATEDIF(Y96,NOW(),"Y")&amp;" Tahun "&amp;DATEDIF(Y96,NOW(),"YM")&amp;" Bulan"</f>
        <v>37 Tahun 9 Bulan</v>
      </c>
      <c r="AA96" s="27"/>
      <c r="AB96" s="21"/>
      <c r="AC96" s="21" t="s">
        <v>4645</v>
      </c>
      <c r="AD96" s="49" t="s">
        <v>3966</v>
      </c>
      <c r="AE96" s="21" t="s">
        <v>74</v>
      </c>
      <c r="AF96" s="49" t="s">
        <v>3942</v>
      </c>
      <c r="AG96" s="49" t="s">
        <v>74</v>
      </c>
      <c r="AH96" s="49"/>
      <c r="AI96" s="50"/>
      <c r="AJ96" s="33" t="s">
        <v>4304</v>
      </c>
      <c r="AK96" s="199"/>
      <c r="AL96" s="85"/>
    </row>
    <row r="97" spans="1:38" s="94" customFormat="1" ht="14">
      <c r="A97" s="36">
        <v>70</v>
      </c>
      <c r="B97" s="129" t="s">
        <v>282</v>
      </c>
      <c r="C97" s="21" t="s">
        <v>128</v>
      </c>
      <c r="D97" s="19" t="s">
        <v>283</v>
      </c>
      <c r="E97" s="21" t="s">
        <v>173</v>
      </c>
      <c r="F97" s="28"/>
      <c r="G97" s="26" t="s">
        <v>4139</v>
      </c>
      <c r="H97" s="26" t="s">
        <v>3967</v>
      </c>
      <c r="I97" s="67" t="s">
        <v>3968</v>
      </c>
      <c r="J97" s="21">
        <v>1</v>
      </c>
      <c r="K97" s="28"/>
      <c r="L97" s="21">
        <v>1</v>
      </c>
      <c r="M97" s="19"/>
      <c r="N97" s="52"/>
      <c r="O97" s="21" t="s">
        <v>103</v>
      </c>
      <c r="P97" s="37">
        <v>44411</v>
      </c>
      <c r="Q97" s="34" t="str">
        <f t="shared" ca="1" si="3"/>
        <v>1 Tahun 0 Bulan2 Hari</v>
      </c>
      <c r="R97" s="21" t="s">
        <v>52</v>
      </c>
      <c r="S97" s="23"/>
      <c r="T97" s="21" t="s">
        <v>49</v>
      </c>
      <c r="U97" s="21" t="s">
        <v>126</v>
      </c>
      <c r="V97" s="21" t="s">
        <v>166</v>
      </c>
      <c r="W97" s="28" t="s">
        <v>51</v>
      </c>
      <c r="X97" s="54" t="s">
        <v>2576</v>
      </c>
      <c r="Y97" s="63">
        <v>31837</v>
      </c>
      <c r="Z97" s="34" t="str">
        <f t="shared" ca="1" si="5"/>
        <v>35 Tahun 5 Bulan</v>
      </c>
      <c r="AA97" s="27"/>
      <c r="AB97" s="21"/>
      <c r="AC97" s="21" t="s">
        <v>4645</v>
      </c>
      <c r="AD97" s="49" t="s">
        <v>3969</v>
      </c>
      <c r="AE97" s="21"/>
      <c r="AF97" s="49"/>
      <c r="AG97" s="49"/>
      <c r="AH97" s="49" t="s">
        <v>126</v>
      </c>
      <c r="AI97" s="50"/>
      <c r="AJ97" s="21"/>
      <c r="AK97" s="199"/>
      <c r="AL97" s="85"/>
    </row>
    <row r="98" spans="1:38" s="94" customFormat="1" ht="14">
      <c r="A98" s="36">
        <v>71</v>
      </c>
      <c r="B98" s="129" t="s">
        <v>282</v>
      </c>
      <c r="C98" s="21" t="s">
        <v>128</v>
      </c>
      <c r="D98" s="21" t="s">
        <v>283</v>
      </c>
      <c r="E98" s="21" t="s">
        <v>173</v>
      </c>
      <c r="F98" s="129"/>
      <c r="G98" s="21" t="s">
        <v>4483</v>
      </c>
      <c r="H98" s="27" t="s">
        <v>4335</v>
      </c>
      <c r="I98" s="2" t="s">
        <v>4336</v>
      </c>
      <c r="J98" s="21">
        <v>1</v>
      </c>
      <c r="K98" s="21"/>
      <c r="L98" s="21">
        <v>1</v>
      </c>
      <c r="M98" s="21"/>
      <c r="N98" s="21"/>
      <c r="O98" s="21" t="s">
        <v>103</v>
      </c>
      <c r="P98" s="37">
        <v>44452</v>
      </c>
      <c r="Q98" s="34" t="str">
        <f t="shared" ca="1" si="3"/>
        <v>0 Tahun 10 Bulan23 Hari</v>
      </c>
      <c r="R98" s="21" t="s">
        <v>54</v>
      </c>
      <c r="S98" s="21" t="s">
        <v>62</v>
      </c>
      <c r="T98" s="21" t="s">
        <v>73</v>
      </c>
      <c r="U98" s="21" t="s">
        <v>68</v>
      </c>
      <c r="V98" s="21" t="s">
        <v>163</v>
      </c>
      <c r="W98" s="21" t="s">
        <v>51</v>
      </c>
      <c r="X98" s="31" t="s">
        <v>4337</v>
      </c>
      <c r="Y98" s="61">
        <v>34149</v>
      </c>
      <c r="Z98" s="34" t="str">
        <f t="shared" ca="1" si="5"/>
        <v>29 Tahun 1 Bulan</v>
      </c>
      <c r="AA98" s="21"/>
      <c r="AB98" s="21"/>
      <c r="AC98" s="21" t="s">
        <v>4645</v>
      </c>
      <c r="AD98" s="21" t="s">
        <v>4338</v>
      </c>
      <c r="AE98" s="21"/>
      <c r="AF98" s="21"/>
      <c r="AG98" s="21"/>
      <c r="AH98" s="21" t="s">
        <v>68</v>
      </c>
      <c r="AI98" s="21"/>
      <c r="AJ98" s="21"/>
      <c r="AK98" s="192"/>
      <c r="AL98" s="21"/>
    </row>
    <row r="99" spans="1:38" s="94" customFormat="1" ht="14">
      <c r="A99" s="36">
        <v>73</v>
      </c>
      <c r="B99" s="129" t="s">
        <v>282</v>
      </c>
      <c r="C99" s="21" t="s">
        <v>128</v>
      </c>
      <c r="D99" s="21" t="s">
        <v>283</v>
      </c>
      <c r="E99" s="21" t="s">
        <v>173</v>
      </c>
      <c r="F99" s="129"/>
      <c r="G99" s="21" t="s">
        <v>4484</v>
      </c>
      <c r="H99" s="27" t="s">
        <v>4339</v>
      </c>
      <c r="I99" s="2" t="s">
        <v>4340</v>
      </c>
      <c r="J99" s="21">
        <v>1</v>
      </c>
      <c r="K99" s="21"/>
      <c r="L99" s="21">
        <v>1</v>
      </c>
      <c r="M99" s="21"/>
      <c r="N99" s="21"/>
      <c r="O99" s="21" t="s">
        <v>103</v>
      </c>
      <c r="P99" s="37">
        <v>44452</v>
      </c>
      <c r="Q99" s="34" t="str">
        <f t="shared" ca="1" si="3"/>
        <v>0 Tahun 10 Bulan23 Hari</v>
      </c>
      <c r="R99" s="21" t="s">
        <v>78</v>
      </c>
      <c r="S99" s="21"/>
      <c r="T99" s="21" t="s">
        <v>63</v>
      </c>
      <c r="U99" s="21" t="s">
        <v>74</v>
      </c>
      <c r="V99" s="21" t="s">
        <v>75</v>
      </c>
      <c r="W99" s="21" t="s">
        <v>71</v>
      </c>
      <c r="X99" s="31" t="s">
        <v>136</v>
      </c>
      <c r="Y99" s="61">
        <v>32740</v>
      </c>
      <c r="Z99" s="34" t="str">
        <f t="shared" ca="1" si="5"/>
        <v>32 Tahun 11 Bulan</v>
      </c>
      <c r="AA99" s="21"/>
      <c r="AB99" s="21"/>
      <c r="AC99" s="21" t="s">
        <v>4645</v>
      </c>
      <c r="AD99" s="21" t="s">
        <v>4341</v>
      </c>
      <c r="AE99" s="21" t="s">
        <v>74</v>
      </c>
      <c r="AF99" s="21" t="s">
        <v>57</v>
      </c>
      <c r="AG99" s="21" t="s">
        <v>74</v>
      </c>
      <c r="AH99" s="21"/>
      <c r="AI99" s="21"/>
      <c r="AJ99" s="21"/>
      <c r="AK99" s="192"/>
      <c r="AL99" s="21"/>
    </row>
    <row r="100" spans="1:38" s="39" customFormat="1" ht="14">
      <c r="A100" s="36">
        <v>74</v>
      </c>
      <c r="B100" s="129" t="s">
        <v>282</v>
      </c>
      <c r="C100" s="21" t="s">
        <v>128</v>
      </c>
      <c r="D100" s="21" t="s">
        <v>283</v>
      </c>
      <c r="E100" s="21" t="s">
        <v>173</v>
      </c>
      <c r="F100" s="129"/>
      <c r="G100" s="21" t="s">
        <v>4485</v>
      </c>
      <c r="H100" s="27" t="s">
        <v>4342</v>
      </c>
      <c r="I100" s="2" t="s">
        <v>4343</v>
      </c>
      <c r="J100" s="21">
        <v>1</v>
      </c>
      <c r="K100" s="21"/>
      <c r="L100" s="21">
        <v>1</v>
      </c>
      <c r="M100" s="21"/>
      <c r="N100" s="21"/>
      <c r="O100" s="21" t="s">
        <v>103</v>
      </c>
      <c r="P100" s="37">
        <v>44452</v>
      </c>
      <c r="Q100" s="34" t="str">
        <f t="shared" ca="1" si="3"/>
        <v>0 Tahun 10 Bulan23 Hari</v>
      </c>
      <c r="R100" s="21" t="s">
        <v>54</v>
      </c>
      <c r="S100" s="21"/>
      <c r="T100" s="21" t="s">
        <v>73</v>
      </c>
      <c r="U100" s="21" t="s">
        <v>68</v>
      </c>
      <c r="V100" s="21" t="s">
        <v>140</v>
      </c>
      <c r="W100" s="21" t="s">
        <v>88</v>
      </c>
      <c r="X100" s="31" t="s">
        <v>4344</v>
      </c>
      <c r="Y100" s="61">
        <v>35967</v>
      </c>
      <c r="Z100" s="34" t="str">
        <f t="shared" ca="1" si="5"/>
        <v>24 Tahun 1 Bulan</v>
      </c>
      <c r="AA100" s="21"/>
      <c r="AB100" s="21"/>
      <c r="AC100" s="21" t="s">
        <v>4645</v>
      </c>
      <c r="AD100" s="21" t="s">
        <v>4345</v>
      </c>
      <c r="AE100" s="21"/>
      <c r="AF100" s="21"/>
      <c r="AG100" s="21"/>
      <c r="AH100" s="21" t="s">
        <v>68</v>
      </c>
      <c r="AI100" s="21"/>
      <c r="AJ100" s="21"/>
      <c r="AK100" s="192"/>
      <c r="AL100" s="21"/>
    </row>
    <row r="101" spans="1:38" s="38" customFormat="1" ht="14">
      <c r="A101" s="36">
        <v>76</v>
      </c>
      <c r="B101" s="29" t="s">
        <v>282</v>
      </c>
      <c r="C101" s="1" t="s">
        <v>128</v>
      </c>
      <c r="D101" s="7" t="s">
        <v>283</v>
      </c>
      <c r="E101" s="1" t="s">
        <v>173</v>
      </c>
      <c r="F101" s="1"/>
      <c r="G101" s="1"/>
      <c r="H101" s="76" t="s">
        <v>6187</v>
      </c>
      <c r="I101" s="2" t="s">
        <v>6188</v>
      </c>
      <c r="J101" s="1">
        <v>1</v>
      </c>
      <c r="K101" s="1"/>
      <c r="L101" s="1">
        <v>1</v>
      </c>
      <c r="M101" s="1"/>
      <c r="N101" s="21"/>
      <c r="O101" s="19" t="s">
        <v>103</v>
      </c>
      <c r="P101" s="20">
        <v>44571</v>
      </c>
      <c r="Q101" s="4"/>
      <c r="R101" s="5" t="s">
        <v>81</v>
      </c>
      <c r="S101" s="1"/>
      <c r="T101" s="1" t="s">
        <v>73</v>
      </c>
      <c r="U101" s="1" t="s">
        <v>68</v>
      </c>
      <c r="V101" s="1" t="s">
        <v>84</v>
      </c>
      <c r="W101" s="1" t="s">
        <v>88</v>
      </c>
      <c r="X101" s="275" t="s">
        <v>6189</v>
      </c>
      <c r="Y101" s="71">
        <v>35479</v>
      </c>
      <c r="Z101" s="309"/>
      <c r="AA101" s="5"/>
      <c r="AB101" s="1"/>
      <c r="AC101" s="1" t="s">
        <v>5501</v>
      </c>
      <c r="AD101" s="1" t="s">
        <v>6190</v>
      </c>
      <c r="AE101" s="1"/>
      <c r="AF101" s="1"/>
      <c r="AG101" s="1" t="s">
        <v>74</v>
      </c>
      <c r="AH101" s="1"/>
      <c r="AI101" s="1"/>
      <c r="AJ101" s="1"/>
      <c r="AK101" s="286"/>
      <c r="AL101" s="1"/>
    </row>
    <row r="102" spans="1:38" s="38" customFormat="1" ht="14">
      <c r="A102" s="36">
        <v>77</v>
      </c>
      <c r="B102" s="29" t="s">
        <v>282</v>
      </c>
      <c r="C102" s="1" t="s">
        <v>128</v>
      </c>
      <c r="D102" s="7" t="s">
        <v>283</v>
      </c>
      <c r="E102" s="1" t="s">
        <v>173</v>
      </c>
      <c r="F102" s="1"/>
      <c r="G102" s="1"/>
      <c r="H102" s="76" t="s">
        <v>6191</v>
      </c>
      <c r="I102" s="2" t="s">
        <v>6192</v>
      </c>
      <c r="J102" s="1">
        <v>1</v>
      </c>
      <c r="K102" s="1"/>
      <c r="L102" s="1">
        <v>1</v>
      </c>
      <c r="M102" s="1"/>
      <c r="N102" s="21"/>
      <c r="O102" s="19" t="s">
        <v>103</v>
      </c>
      <c r="P102" s="20">
        <v>44571</v>
      </c>
      <c r="Q102" s="4"/>
      <c r="R102" s="5" t="s">
        <v>78</v>
      </c>
      <c r="S102" s="1"/>
      <c r="T102" s="1" t="s">
        <v>73</v>
      </c>
      <c r="U102" s="1" t="s">
        <v>68</v>
      </c>
      <c r="V102" s="1" t="s">
        <v>180</v>
      </c>
      <c r="W102" s="1" t="s">
        <v>76</v>
      </c>
      <c r="X102" s="275" t="s">
        <v>6193</v>
      </c>
      <c r="Y102" s="71">
        <v>35877</v>
      </c>
      <c r="Z102" s="309"/>
      <c r="AA102" s="5"/>
      <c r="AB102" s="1"/>
      <c r="AC102" s="1" t="s">
        <v>5501</v>
      </c>
      <c r="AD102" s="1" t="s">
        <v>6194</v>
      </c>
      <c r="AE102" s="1"/>
      <c r="AF102" s="1"/>
      <c r="AG102" s="1"/>
      <c r="AH102" s="1" t="s">
        <v>68</v>
      </c>
      <c r="AI102" s="1"/>
      <c r="AJ102" s="1"/>
      <c r="AK102" s="286"/>
      <c r="AL102" s="1"/>
    </row>
    <row r="103" spans="1:38" s="38" customFormat="1" ht="14">
      <c r="A103" s="36">
        <v>79</v>
      </c>
      <c r="B103" s="29" t="s">
        <v>282</v>
      </c>
      <c r="C103" s="1" t="s">
        <v>128</v>
      </c>
      <c r="D103" s="7" t="s">
        <v>283</v>
      </c>
      <c r="E103" s="1" t="s">
        <v>173</v>
      </c>
      <c r="F103" s="1"/>
      <c r="G103" s="1"/>
      <c r="H103" s="76" t="s">
        <v>6195</v>
      </c>
      <c r="I103" s="2" t="s">
        <v>6196</v>
      </c>
      <c r="J103" s="1">
        <v>1</v>
      </c>
      <c r="K103" s="1"/>
      <c r="L103" s="1">
        <v>1</v>
      </c>
      <c r="M103" s="1"/>
      <c r="N103" s="21"/>
      <c r="O103" s="19" t="s">
        <v>103</v>
      </c>
      <c r="P103" s="20">
        <v>44571</v>
      </c>
      <c r="Q103" s="4"/>
      <c r="R103" s="5" t="s">
        <v>78</v>
      </c>
      <c r="S103" s="1"/>
      <c r="T103" s="1" t="s">
        <v>73</v>
      </c>
      <c r="U103" s="1" t="s">
        <v>68</v>
      </c>
      <c r="V103" s="1" t="s">
        <v>180</v>
      </c>
      <c r="W103" s="1" t="s">
        <v>88</v>
      </c>
      <c r="X103" s="275" t="s">
        <v>2630</v>
      </c>
      <c r="Y103" s="71">
        <v>30106</v>
      </c>
      <c r="Z103" s="309"/>
      <c r="AA103" s="5"/>
      <c r="AB103" s="1"/>
      <c r="AC103" s="1" t="s">
        <v>5501</v>
      </c>
      <c r="AD103" s="1" t="s">
        <v>5503</v>
      </c>
      <c r="AE103" s="1"/>
      <c r="AF103" s="1"/>
      <c r="AG103" s="1"/>
      <c r="AH103" s="1" t="s">
        <v>68</v>
      </c>
      <c r="AI103" s="1"/>
      <c r="AJ103" s="1"/>
      <c r="AK103" s="286"/>
      <c r="AL103" s="1"/>
    </row>
    <row r="104" spans="1:38" s="38" customFormat="1" ht="14">
      <c r="A104" s="36">
        <v>80</v>
      </c>
      <c r="B104" s="29" t="s">
        <v>282</v>
      </c>
      <c r="C104" s="1" t="s">
        <v>128</v>
      </c>
      <c r="D104" s="7" t="s">
        <v>283</v>
      </c>
      <c r="E104" s="1" t="s">
        <v>173</v>
      </c>
      <c r="F104" s="1"/>
      <c r="G104" s="1"/>
      <c r="H104" s="76" t="s">
        <v>6197</v>
      </c>
      <c r="I104" s="2" t="s">
        <v>6198</v>
      </c>
      <c r="J104" s="1">
        <v>1</v>
      </c>
      <c r="K104" s="1"/>
      <c r="L104" s="1">
        <v>1</v>
      </c>
      <c r="M104" s="1"/>
      <c r="N104" s="21"/>
      <c r="O104" s="19" t="s">
        <v>103</v>
      </c>
      <c r="P104" s="20">
        <v>44571</v>
      </c>
      <c r="Q104" s="4"/>
      <c r="R104" s="5" t="s">
        <v>78</v>
      </c>
      <c r="S104" s="1"/>
      <c r="T104" s="1" t="s">
        <v>73</v>
      </c>
      <c r="U104" s="1" t="s">
        <v>68</v>
      </c>
      <c r="V104" s="1" t="s">
        <v>180</v>
      </c>
      <c r="W104" s="1" t="s">
        <v>88</v>
      </c>
      <c r="X104" s="275" t="s">
        <v>2520</v>
      </c>
      <c r="Y104" s="71">
        <v>27968</v>
      </c>
      <c r="Z104" s="309"/>
      <c r="AA104" s="5"/>
      <c r="AB104" s="1"/>
      <c r="AC104" s="1" t="s">
        <v>5501</v>
      </c>
      <c r="AD104" s="1" t="s">
        <v>6199</v>
      </c>
      <c r="AE104" s="1"/>
      <c r="AF104" s="1"/>
      <c r="AG104" s="1"/>
      <c r="AH104" s="1" t="s">
        <v>68</v>
      </c>
      <c r="AI104" s="1"/>
      <c r="AJ104" s="1"/>
      <c r="AK104" s="286"/>
      <c r="AL104" s="1"/>
    </row>
    <row r="105" spans="1:38" s="39" customFormat="1" ht="14.5" thickBot="1">
      <c r="A105" s="36">
        <v>33</v>
      </c>
      <c r="B105" s="129" t="s">
        <v>282</v>
      </c>
      <c r="C105" s="21" t="s">
        <v>128</v>
      </c>
      <c r="D105" s="19" t="s">
        <v>283</v>
      </c>
      <c r="E105" s="21" t="s">
        <v>5271</v>
      </c>
      <c r="F105" s="21"/>
      <c r="G105" s="21"/>
      <c r="H105" s="55" t="s">
        <v>5488</v>
      </c>
      <c r="I105" s="660" t="s">
        <v>5461</v>
      </c>
      <c r="J105" s="1">
        <v>1</v>
      </c>
      <c r="K105" s="1"/>
      <c r="L105" s="1">
        <v>1</v>
      </c>
      <c r="M105" s="21"/>
      <c r="N105" s="21"/>
      <c r="O105" s="19" t="s">
        <v>103</v>
      </c>
      <c r="P105" s="37">
        <v>44566</v>
      </c>
      <c r="Q105" s="34"/>
      <c r="R105" s="21" t="s">
        <v>78</v>
      </c>
      <c r="S105" s="21"/>
      <c r="T105" s="21" t="s">
        <v>73</v>
      </c>
      <c r="U105" s="21" t="s">
        <v>68</v>
      </c>
      <c r="V105" s="21" t="s">
        <v>180</v>
      </c>
      <c r="W105" s="21" t="s">
        <v>76</v>
      </c>
      <c r="X105" s="263" t="s">
        <v>5500</v>
      </c>
      <c r="Y105" s="61">
        <v>37714</v>
      </c>
      <c r="Z105" s="248"/>
      <c r="AA105" s="27"/>
      <c r="AB105" s="21"/>
      <c r="AC105" s="21" t="s">
        <v>5501</v>
      </c>
      <c r="AD105" s="21" t="s">
        <v>5310</v>
      </c>
      <c r="AE105" s="21"/>
      <c r="AF105" s="21"/>
      <c r="AG105" s="21" t="s">
        <v>74</v>
      </c>
      <c r="AH105" s="21"/>
      <c r="AI105" s="21"/>
      <c r="AJ105" s="21"/>
      <c r="AK105" s="192"/>
      <c r="AL105" s="21"/>
    </row>
    <row r="106" spans="1:38" ht="14.5" thickTop="1">
      <c r="A106" s="225"/>
      <c r="B106" s="14"/>
      <c r="C106" s="9"/>
      <c r="D106" s="9"/>
      <c r="E106" s="9"/>
      <c r="F106" s="9"/>
      <c r="G106" s="9"/>
      <c r="H106" s="9"/>
      <c r="I106" s="10"/>
      <c r="J106" s="226">
        <f>SUM(J32:J105)</f>
        <v>72</v>
      </c>
      <c r="K106" s="226">
        <f>SUM(K32:K105)</f>
        <v>2</v>
      </c>
      <c r="L106" s="226">
        <f>SUM(L32:L105)</f>
        <v>74</v>
      </c>
      <c r="M106" s="226">
        <f>SUM(M32:M105)</f>
        <v>0</v>
      </c>
      <c r="N106" s="226">
        <f>SUM(N32:N105)</f>
        <v>0</v>
      </c>
      <c r="O106" s="11"/>
      <c r="P106" s="13"/>
      <c r="Q106" s="12"/>
      <c r="R106" s="13"/>
      <c r="S106" s="9"/>
      <c r="T106" s="9"/>
      <c r="U106" s="9"/>
      <c r="V106" s="9"/>
      <c r="W106" s="9"/>
      <c r="X106" s="10"/>
      <c r="Y106" s="227"/>
      <c r="Z106" s="14"/>
      <c r="AA106" s="14"/>
      <c r="AB106" s="14"/>
      <c r="AC106" s="9"/>
      <c r="AD106" s="9"/>
      <c r="AE106" s="9"/>
      <c r="AF106" s="9"/>
      <c r="AG106" s="9"/>
      <c r="AH106" s="9"/>
      <c r="AI106" s="14"/>
      <c r="AJ106" s="14"/>
      <c r="AK106" s="15"/>
      <c r="AL106" s="228"/>
    </row>
    <row r="107" spans="1:38" ht="14">
      <c r="A107" s="229"/>
      <c r="B107" s="230"/>
      <c r="C107" s="231"/>
      <c r="D107" s="231"/>
      <c r="E107" s="231"/>
      <c r="F107" s="231"/>
      <c r="G107" s="231"/>
      <c r="H107" s="231"/>
      <c r="I107" s="232"/>
      <c r="J107" s="813">
        <f>J106+K106</f>
        <v>74</v>
      </c>
      <c r="K107" s="813"/>
      <c r="L107" s="814">
        <f>L106+M106+N106</f>
        <v>74</v>
      </c>
      <c r="M107" s="815"/>
      <c r="N107" s="816"/>
      <c r="O107" s="233"/>
      <c r="P107" s="234"/>
      <c r="Q107" s="233"/>
      <c r="R107" s="231"/>
      <c r="S107" s="231"/>
      <c r="T107" s="232"/>
      <c r="U107" s="231"/>
      <c r="V107" s="231"/>
      <c r="W107" s="232"/>
      <c r="X107" s="235"/>
      <c r="Y107" s="230"/>
      <c r="Z107" s="230"/>
      <c r="AA107" s="230"/>
      <c r="AB107" s="231"/>
      <c r="AC107" s="231"/>
      <c r="AD107" s="231"/>
      <c r="AE107" s="231"/>
      <c r="AF107" s="231"/>
      <c r="AG107" s="231"/>
      <c r="AH107" s="230"/>
      <c r="AI107" s="230"/>
      <c r="AJ107" s="236"/>
      <c r="AK107" s="237"/>
      <c r="AL107" s="237"/>
    </row>
    <row r="108" spans="1:38" s="39" customFormat="1" ht="14">
      <c r="A108" s="408"/>
      <c r="B108" s="409"/>
      <c r="C108" s="409"/>
      <c r="D108" s="409"/>
      <c r="E108" s="409"/>
      <c r="F108" s="409"/>
      <c r="G108" s="409"/>
      <c r="H108" s="422"/>
      <c r="I108" s="410"/>
      <c r="J108" s="409"/>
      <c r="K108" s="409"/>
      <c r="L108" s="409"/>
      <c r="M108" s="409"/>
      <c r="N108" s="409"/>
      <c r="O108" s="409"/>
      <c r="P108" s="411"/>
      <c r="Q108" s="412"/>
      <c r="R108" s="409"/>
      <c r="S108" s="409"/>
      <c r="T108" s="409"/>
      <c r="U108" s="409"/>
      <c r="V108" s="409"/>
      <c r="W108" s="409"/>
      <c r="X108" s="410"/>
      <c r="Y108" s="413"/>
      <c r="Z108" s="412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14"/>
      <c r="AL108" s="409"/>
    </row>
    <row r="109" spans="1:38" s="39" customFormat="1" ht="14">
      <c r="A109" s="387"/>
      <c r="B109" s="121"/>
      <c r="C109" s="121"/>
      <c r="D109" s="121"/>
      <c r="E109" s="121"/>
      <c r="F109" s="121"/>
      <c r="G109" s="121"/>
      <c r="H109" s="407"/>
      <c r="I109" s="388"/>
      <c r="J109" s="121"/>
      <c r="K109" s="121"/>
      <c r="L109" s="121"/>
      <c r="M109" s="121"/>
      <c r="N109" s="121"/>
      <c r="O109" s="121"/>
      <c r="P109" s="389"/>
      <c r="Q109" s="390"/>
      <c r="R109" s="121"/>
      <c r="S109" s="121"/>
      <c r="T109" s="121"/>
      <c r="U109" s="121"/>
      <c r="V109" s="121"/>
      <c r="W109" s="121"/>
      <c r="X109" s="388"/>
      <c r="Y109" s="391"/>
      <c r="Z109" s="390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392"/>
      <c r="AL109" s="121"/>
    </row>
    <row r="110" spans="1:38" s="39" customFormat="1" ht="14">
      <c r="A110" s="387"/>
      <c r="B110" s="121"/>
      <c r="C110" s="121"/>
      <c r="D110" s="121"/>
      <c r="E110" s="121"/>
      <c r="F110" s="121"/>
      <c r="G110" s="121"/>
      <c r="H110" s="407"/>
      <c r="I110" s="388"/>
      <c r="J110" s="121"/>
      <c r="K110" s="121"/>
      <c r="L110" s="121"/>
      <c r="M110" s="121"/>
      <c r="N110" s="121"/>
      <c r="O110" s="121"/>
      <c r="P110" s="389"/>
      <c r="Q110" s="390"/>
      <c r="R110" s="121"/>
      <c r="S110" s="121"/>
      <c r="T110" s="121"/>
      <c r="U110" s="121"/>
      <c r="V110" s="121"/>
      <c r="W110" s="121"/>
      <c r="X110" s="388"/>
      <c r="Y110" s="391"/>
      <c r="Z110" s="390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392"/>
      <c r="AL110" s="121"/>
    </row>
    <row r="111" spans="1:38" s="39" customFormat="1" ht="14.5" thickBot="1">
      <c r="A111" s="415"/>
      <c r="B111" s="416"/>
      <c r="C111" s="416"/>
      <c r="D111" s="416"/>
      <c r="E111" s="416"/>
      <c r="F111" s="416"/>
      <c r="G111" s="416"/>
      <c r="H111" s="423"/>
      <c r="I111" s="417"/>
      <c r="J111" s="416"/>
      <c r="K111" s="416"/>
      <c r="L111" s="416"/>
      <c r="M111" s="416"/>
      <c r="N111" s="416"/>
      <c r="O111" s="416"/>
      <c r="P111" s="418"/>
      <c r="Q111" s="419"/>
      <c r="R111" s="416"/>
      <c r="S111" s="416"/>
      <c r="T111" s="416"/>
      <c r="U111" s="416"/>
      <c r="V111" s="416"/>
      <c r="W111" s="416"/>
      <c r="X111" s="417"/>
      <c r="Y111" s="420"/>
      <c r="Z111" s="419"/>
      <c r="AA111" s="416"/>
      <c r="AB111" s="416"/>
      <c r="AC111" s="416"/>
      <c r="AD111" s="416"/>
      <c r="AE111" s="416"/>
      <c r="AF111" s="416"/>
      <c r="AG111" s="416"/>
      <c r="AH111" s="416"/>
      <c r="AI111" s="416"/>
      <c r="AJ111" s="416"/>
      <c r="AK111" s="421"/>
      <c r="AL111" s="416"/>
    </row>
    <row r="112" spans="1:38" s="88" customFormat="1" ht="14.5" thickTop="1">
      <c r="A112" s="835" t="s">
        <v>3421</v>
      </c>
      <c r="B112" s="837" t="s">
        <v>0</v>
      </c>
      <c r="C112" s="819" t="s">
        <v>1</v>
      </c>
      <c r="D112" s="820"/>
      <c r="E112" s="817" t="s">
        <v>2</v>
      </c>
      <c r="F112" s="817" t="s">
        <v>3</v>
      </c>
      <c r="G112" s="817" t="s">
        <v>4</v>
      </c>
      <c r="H112" s="828" t="s">
        <v>5</v>
      </c>
      <c r="I112" s="817" t="s">
        <v>6</v>
      </c>
      <c r="J112" s="826" t="s">
        <v>7</v>
      </c>
      <c r="K112" s="827"/>
      <c r="L112" s="830" t="s">
        <v>8</v>
      </c>
      <c r="M112" s="831"/>
      <c r="N112" s="832"/>
      <c r="O112" s="824" t="s">
        <v>9</v>
      </c>
      <c r="P112" s="833" t="s">
        <v>10</v>
      </c>
      <c r="Q112" s="834"/>
      <c r="R112" s="824" t="s">
        <v>137</v>
      </c>
      <c r="S112" s="817" t="s">
        <v>11</v>
      </c>
      <c r="T112" s="817" t="s">
        <v>12</v>
      </c>
      <c r="U112" s="826" t="s">
        <v>13</v>
      </c>
      <c r="V112" s="827"/>
      <c r="W112" s="824" t="s">
        <v>14</v>
      </c>
      <c r="X112" s="819" t="s">
        <v>15</v>
      </c>
      <c r="Y112" s="820"/>
      <c r="Z112" s="817" t="s">
        <v>16</v>
      </c>
      <c r="AA112" s="819" t="s">
        <v>17</v>
      </c>
      <c r="AB112" s="820"/>
      <c r="AC112" s="819" t="s">
        <v>18</v>
      </c>
      <c r="AD112" s="820"/>
      <c r="AE112" s="819" t="s">
        <v>19</v>
      </c>
      <c r="AF112" s="821"/>
      <c r="AG112" s="821"/>
      <c r="AH112" s="820"/>
      <c r="AI112" s="822" t="s">
        <v>20</v>
      </c>
      <c r="AJ112" s="822" t="s">
        <v>21</v>
      </c>
      <c r="AK112" s="806" t="s">
        <v>22</v>
      </c>
      <c r="AL112" s="808" t="s">
        <v>23</v>
      </c>
    </row>
    <row r="113" spans="1:38" s="88" customFormat="1" ht="14.5" thickBot="1">
      <c r="A113" s="836"/>
      <c r="B113" s="838"/>
      <c r="C113" s="122" t="s">
        <v>24</v>
      </c>
      <c r="D113" s="122" t="s">
        <v>25</v>
      </c>
      <c r="E113" s="818"/>
      <c r="F113" s="818"/>
      <c r="G113" s="818"/>
      <c r="H113" s="829"/>
      <c r="I113" s="818"/>
      <c r="J113" s="123" t="s">
        <v>26</v>
      </c>
      <c r="K113" s="124" t="s">
        <v>27</v>
      </c>
      <c r="L113" s="122" t="s">
        <v>28</v>
      </c>
      <c r="M113" s="122" t="s">
        <v>29</v>
      </c>
      <c r="N113" s="122" t="s">
        <v>30</v>
      </c>
      <c r="O113" s="825"/>
      <c r="P113" s="125" t="s">
        <v>31</v>
      </c>
      <c r="Q113" s="125" t="s">
        <v>32</v>
      </c>
      <c r="R113" s="825"/>
      <c r="S113" s="818"/>
      <c r="T113" s="818"/>
      <c r="U113" s="126" t="s">
        <v>33</v>
      </c>
      <c r="V113" s="126" t="s">
        <v>34</v>
      </c>
      <c r="W113" s="825"/>
      <c r="X113" s="122" t="s">
        <v>35</v>
      </c>
      <c r="Y113" s="125" t="s">
        <v>36</v>
      </c>
      <c r="Z113" s="818"/>
      <c r="AA113" s="127" t="s">
        <v>37</v>
      </c>
      <c r="AB113" s="122" t="s">
        <v>38</v>
      </c>
      <c r="AC113" s="122" t="s">
        <v>39</v>
      </c>
      <c r="AD113" s="122" t="s">
        <v>40</v>
      </c>
      <c r="AE113" s="122" t="s">
        <v>41</v>
      </c>
      <c r="AF113" s="122" t="s">
        <v>42</v>
      </c>
      <c r="AG113" s="122" t="s">
        <v>43</v>
      </c>
      <c r="AH113" s="122" t="s">
        <v>44</v>
      </c>
      <c r="AI113" s="823"/>
      <c r="AJ113" s="823"/>
      <c r="AK113" s="807"/>
      <c r="AL113" s="809"/>
    </row>
    <row r="114" spans="1:38" s="39" customFormat="1" ht="14.5" thickTop="1">
      <c r="A114" s="36">
        <v>1</v>
      </c>
      <c r="B114" s="129" t="s">
        <v>282</v>
      </c>
      <c r="C114" s="21" t="s">
        <v>128</v>
      </c>
      <c r="D114" s="19" t="s">
        <v>283</v>
      </c>
      <c r="E114" s="21" t="s">
        <v>5271</v>
      </c>
      <c r="F114" s="21"/>
      <c r="G114" s="21"/>
      <c r="H114" s="55" t="s">
        <v>5463</v>
      </c>
      <c r="I114" s="2" t="s">
        <v>5437</v>
      </c>
      <c r="J114" s="1"/>
      <c r="K114" s="1">
        <v>1</v>
      </c>
      <c r="L114" s="1">
        <v>1</v>
      </c>
      <c r="M114" s="21"/>
      <c r="N114" s="21"/>
      <c r="O114" s="19" t="s">
        <v>103</v>
      </c>
      <c r="P114" s="37">
        <v>44566</v>
      </c>
      <c r="Q114" s="34"/>
      <c r="R114" s="21" t="s">
        <v>78</v>
      </c>
      <c r="S114" s="21"/>
      <c r="T114" s="21" t="s">
        <v>73</v>
      </c>
      <c r="U114" s="21" t="s">
        <v>68</v>
      </c>
      <c r="V114" s="21" t="s">
        <v>180</v>
      </c>
      <c r="W114" s="21" t="s">
        <v>88</v>
      </c>
      <c r="X114" s="263" t="s">
        <v>5489</v>
      </c>
      <c r="Y114" s="61">
        <v>34754</v>
      </c>
      <c r="Z114" s="248"/>
      <c r="AA114" s="27"/>
      <c r="AB114" s="21"/>
      <c r="AC114" s="21" t="s">
        <v>5501</v>
      </c>
      <c r="AD114" s="21" t="s">
        <v>5503</v>
      </c>
      <c r="AE114" s="21"/>
      <c r="AF114" s="21"/>
      <c r="AG114" s="21"/>
      <c r="AH114" s="21" t="s">
        <v>68</v>
      </c>
      <c r="AI114" s="21"/>
      <c r="AJ114" s="21"/>
      <c r="AK114" s="192"/>
      <c r="AL114" s="21"/>
    </row>
    <row r="115" spans="1:38" s="39" customFormat="1" ht="14">
      <c r="A115" s="36">
        <v>2</v>
      </c>
      <c r="B115" s="129" t="s">
        <v>282</v>
      </c>
      <c r="C115" s="21" t="s">
        <v>128</v>
      </c>
      <c r="D115" s="19" t="s">
        <v>283</v>
      </c>
      <c r="E115" s="21" t="s">
        <v>5271</v>
      </c>
      <c r="F115" s="21"/>
      <c r="G115" s="21"/>
      <c r="H115" s="55" t="s">
        <v>5464</v>
      </c>
      <c r="I115" s="2" t="s">
        <v>5438</v>
      </c>
      <c r="J115" s="1">
        <v>1</v>
      </c>
      <c r="K115" s="1"/>
      <c r="L115" s="1">
        <v>1</v>
      </c>
      <c r="M115" s="21"/>
      <c r="N115" s="21"/>
      <c r="O115" s="19" t="s">
        <v>103</v>
      </c>
      <c r="P115" s="37">
        <v>44566</v>
      </c>
      <c r="Q115" s="34"/>
      <c r="R115" s="21" t="s">
        <v>78</v>
      </c>
      <c r="S115" s="21"/>
      <c r="T115" s="21" t="s">
        <v>73</v>
      </c>
      <c r="U115" s="21" t="s">
        <v>68</v>
      </c>
      <c r="V115" s="21" t="s">
        <v>180</v>
      </c>
      <c r="W115" s="21" t="s">
        <v>51</v>
      </c>
      <c r="X115" s="263" t="s">
        <v>2520</v>
      </c>
      <c r="Y115" s="61">
        <v>33680</v>
      </c>
      <c r="Z115" s="248"/>
      <c r="AA115" s="27"/>
      <c r="AB115" s="21"/>
      <c r="AC115" s="21" t="s">
        <v>5501</v>
      </c>
      <c r="AD115" s="21" t="s">
        <v>5504</v>
      </c>
      <c r="AE115" s="21"/>
      <c r="AF115" s="21"/>
      <c r="AG115" s="21"/>
      <c r="AH115" s="21" t="s">
        <v>68</v>
      </c>
      <c r="AI115" s="21"/>
      <c r="AJ115" s="21"/>
      <c r="AK115" s="192"/>
      <c r="AL115" s="21"/>
    </row>
    <row r="116" spans="1:38" s="39" customFormat="1" ht="14">
      <c r="A116" s="36">
        <v>3</v>
      </c>
      <c r="B116" s="129" t="s">
        <v>282</v>
      </c>
      <c r="C116" s="21" t="s">
        <v>128</v>
      </c>
      <c r="D116" s="19" t="s">
        <v>283</v>
      </c>
      <c r="E116" s="21" t="s">
        <v>5271</v>
      </c>
      <c r="F116" s="21"/>
      <c r="G116" s="21"/>
      <c r="H116" s="55" t="s">
        <v>5465</v>
      </c>
      <c r="I116" s="2" t="s">
        <v>5439</v>
      </c>
      <c r="J116" s="1"/>
      <c r="K116" s="1">
        <v>1</v>
      </c>
      <c r="L116" s="1">
        <v>1</v>
      </c>
      <c r="M116" s="21"/>
      <c r="N116" s="21"/>
      <c r="O116" s="19" t="s">
        <v>103</v>
      </c>
      <c r="P116" s="37">
        <v>44566</v>
      </c>
      <c r="Q116" s="34"/>
      <c r="R116" s="21" t="s">
        <v>78</v>
      </c>
      <c r="S116" s="21"/>
      <c r="T116" s="21" t="s">
        <v>73</v>
      </c>
      <c r="U116" s="21" t="s">
        <v>68</v>
      </c>
      <c r="V116" s="21" t="s">
        <v>180</v>
      </c>
      <c r="W116" s="21" t="s">
        <v>88</v>
      </c>
      <c r="X116" s="263" t="s">
        <v>2626</v>
      </c>
      <c r="Y116" s="61">
        <v>36619</v>
      </c>
      <c r="Z116" s="248"/>
      <c r="AA116" s="27"/>
      <c r="AB116" s="21"/>
      <c r="AC116" s="21" t="s">
        <v>5501</v>
      </c>
      <c r="AD116" s="21" t="s">
        <v>5505</v>
      </c>
      <c r="AE116" s="21"/>
      <c r="AF116" s="21"/>
      <c r="AG116" s="21"/>
      <c r="AH116" s="21" t="s">
        <v>68</v>
      </c>
      <c r="AI116" s="21"/>
      <c r="AJ116" s="21"/>
      <c r="AK116" s="192"/>
      <c r="AL116" s="21"/>
    </row>
    <row r="117" spans="1:38" s="39" customFormat="1" ht="14">
      <c r="A117" s="36">
        <v>4</v>
      </c>
      <c r="B117" s="129" t="s">
        <v>282</v>
      </c>
      <c r="C117" s="21" t="s">
        <v>128</v>
      </c>
      <c r="D117" s="19" t="s">
        <v>283</v>
      </c>
      <c r="E117" s="21" t="s">
        <v>5271</v>
      </c>
      <c r="F117" s="21"/>
      <c r="G117" s="21"/>
      <c r="H117" s="55" t="s">
        <v>5466</v>
      </c>
      <c r="I117" s="2" t="s">
        <v>5440</v>
      </c>
      <c r="J117" s="1"/>
      <c r="K117" s="1">
        <v>1</v>
      </c>
      <c r="L117" s="1">
        <v>1</v>
      </c>
      <c r="M117" s="21"/>
      <c r="N117" s="21"/>
      <c r="O117" s="19" t="s">
        <v>103</v>
      </c>
      <c r="P117" s="37">
        <v>44566</v>
      </c>
      <c r="Q117" s="34"/>
      <c r="R117" s="21" t="s">
        <v>81</v>
      </c>
      <c r="S117" s="21"/>
      <c r="T117" s="21" t="s">
        <v>73</v>
      </c>
      <c r="U117" s="21" t="s">
        <v>68</v>
      </c>
      <c r="V117" s="21" t="s">
        <v>180</v>
      </c>
      <c r="W117" s="21" t="s">
        <v>88</v>
      </c>
      <c r="X117" s="263" t="s">
        <v>2628</v>
      </c>
      <c r="Y117" s="61">
        <v>37190</v>
      </c>
      <c r="Z117" s="248"/>
      <c r="AA117" s="27"/>
      <c r="AB117" s="21"/>
      <c r="AC117" s="21" t="s">
        <v>5501</v>
      </c>
      <c r="AD117" s="21" t="s">
        <v>3044</v>
      </c>
      <c r="AE117" s="21"/>
      <c r="AF117" s="21"/>
      <c r="AG117" s="21"/>
      <c r="AH117" s="21" t="s">
        <v>68</v>
      </c>
      <c r="AI117" s="21"/>
      <c r="AJ117" s="21"/>
      <c r="AK117" s="192"/>
      <c r="AL117" s="21"/>
    </row>
    <row r="118" spans="1:38" s="39" customFormat="1" ht="14">
      <c r="A118" s="36">
        <v>5</v>
      </c>
      <c r="B118" s="129" t="s">
        <v>282</v>
      </c>
      <c r="C118" s="21" t="s">
        <v>128</v>
      </c>
      <c r="D118" s="19" t="s">
        <v>283</v>
      </c>
      <c r="E118" s="21" t="s">
        <v>5271</v>
      </c>
      <c r="F118" s="21"/>
      <c r="G118" s="21"/>
      <c r="H118" s="55" t="s">
        <v>5467</v>
      </c>
      <c r="I118" s="2" t="s">
        <v>5441</v>
      </c>
      <c r="J118" s="1">
        <v>1</v>
      </c>
      <c r="K118" s="1"/>
      <c r="L118" s="1">
        <v>1</v>
      </c>
      <c r="M118" s="21"/>
      <c r="N118" s="21"/>
      <c r="O118" s="19" t="s">
        <v>103</v>
      </c>
      <c r="P118" s="37">
        <v>44566</v>
      </c>
      <c r="Q118" s="34"/>
      <c r="R118" s="21" t="s">
        <v>81</v>
      </c>
      <c r="S118" s="21"/>
      <c r="T118" s="21" t="s">
        <v>73</v>
      </c>
      <c r="U118" s="21" t="s">
        <v>68</v>
      </c>
      <c r="V118" s="21" t="s">
        <v>180</v>
      </c>
      <c r="W118" s="21" t="s">
        <v>76</v>
      </c>
      <c r="X118" s="263" t="s">
        <v>2630</v>
      </c>
      <c r="Y118" s="61">
        <v>37875</v>
      </c>
      <c r="Z118" s="248"/>
      <c r="AA118" s="27"/>
      <c r="AB118" s="21"/>
      <c r="AC118" s="21" t="s">
        <v>5501</v>
      </c>
      <c r="AD118" s="21" t="s">
        <v>5506</v>
      </c>
      <c r="AE118" s="21"/>
      <c r="AF118" s="21"/>
      <c r="AG118" s="21"/>
      <c r="AH118" s="21" t="s">
        <v>68</v>
      </c>
      <c r="AI118" s="21"/>
      <c r="AJ118" s="21"/>
      <c r="AK118" s="192"/>
      <c r="AL118" s="21"/>
    </row>
    <row r="119" spans="1:38" s="39" customFormat="1" ht="14">
      <c r="A119" s="36">
        <v>6</v>
      </c>
      <c r="B119" s="129" t="s">
        <v>282</v>
      </c>
      <c r="C119" s="21" t="s">
        <v>128</v>
      </c>
      <c r="D119" s="19" t="s">
        <v>283</v>
      </c>
      <c r="E119" s="21" t="s">
        <v>5271</v>
      </c>
      <c r="F119" s="21"/>
      <c r="G119" s="21"/>
      <c r="H119" s="55" t="s">
        <v>5468</v>
      </c>
      <c r="I119" s="565" t="s">
        <v>5442</v>
      </c>
      <c r="J119" s="1">
        <v>1</v>
      </c>
      <c r="K119" s="1"/>
      <c r="L119" s="1">
        <v>1</v>
      </c>
      <c r="M119" s="21"/>
      <c r="N119" s="21"/>
      <c r="O119" s="19" t="s">
        <v>103</v>
      </c>
      <c r="P119" s="37">
        <v>44566</v>
      </c>
      <c r="Q119" s="34"/>
      <c r="R119" s="21" t="s">
        <v>81</v>
      </c>
      <c r="S119" s="21"/>
      <c r="T119" s="21" t="s">
        <v>73</v>
      </c>
      <c r="U119" s="21" t="s">
        <v>68</v>
      </c>
      <c r="V119" s="21" t="s">
        <v>180</v>
      </c>
      <c r="W119" s="21" t="s">
        <v>76</v>
      </c>
      <c r="X119" s="268" t="s">
        <v>5490</v>
      </c>
      <c r="Y119" s="61">
        <v>36849</v>
      </c>
      <c r="Z119" s="248"/>
      <c r="AA119" s="27"/>
      <c r="AB119" s="21"/>
      <c r="AC119" s="21" t="s">
        <v>5501</v>
      </c>
      <c r="AD119" s="21" t="s">
        <v>5507</v>
      </c>
      <c r="AE119" s="21"/>
      <c r="AF119" s="21"/>
      <c r="AG119" s="21"/>
      <c r="AH119" s="21" t="s">
        <v>68</v>
      </c>
      <c r="AI119" s="21"/>
      <c r="AJ119" s="21"/>
      <c r="AK119" s="192"/>
      <c r="AL119" s="21"/>
    </row>
    <row r="120" spans="1:38" s="39" customFormat="1" ht="14">
      <c r="A120" s="36">
        <v>7</v>
      </c>
      <c r="B120" s="129" t="s">
        <v>282</v>
      </c>
      <c r="C120" s="21" t="s">
        <v>128</v>
      </c>
      <c r="D120" s="19" t="s">
        <v>283</v>
      </c>
      <c r="E120" s="21" t="s">
        <v>5271</v>
      </c>
      <c r="F120" s="21"/>
      <c r="G120" s="21"/>
      <c r="H120" s="55" t="s">
        <v>5469</v>
      </c>
      <c r="I120" s="2" t="s">
        <v>5443</v>
      </c>
      <c r="J120" s="1"/>
      <c r="K120" s="1">
        <v>1</v>
      </c>
      <c r="L120" s="1">
        <v>1</v>
      </c>
      <c r="M120" s="21"/>
      <c r="N120" s="21"/>
      <c r="O120" s="19" t="s">
        <v>103</v>
      </c>
      <c r="P120" s="37">
        <v>44566</v>
      </c>
      <c r="Q120" s="34"/>
      <c r="R120" s="27" t="s">
        <v>52</v>
      </c>
      <c r="S120" s="21"/>
      <c r="T120" s="21" t="s">
        <v>73</v>
      </c>
      <c r="U120" s="21" t="s">
        <v>68</v>
      </c>
      <c r="V120" s="21" t="s">
        <v>180</v>
      </c>
      <c r="W120" s="21" t="s">
        <v>71</v>
      </c>
      <c r="X120" s="263" t="s">
        <v>223</v>
      </c>
      <c r="Y120" s="61">
        <v>27265</v>
      </c>
      <c r="Z120" s="248"/>
      <c r="AA120" s="27"/>
      <c r="AB120" s="21"/>
      <c r="AC120" s="21" t="s">
        <v>5501</v>
      </c>
      <c r="AD120" s="21" t="s">
        <v>5508</v>
      </c>
      <c r="AE120" s="21"/>
      <c r="AF120" s="21"/>
      <c r="AG120" s="21"/>
      <c r="AH120" s="21" t="s">
        <v>68</v>
      </c>
      <c r="AI120" s="21"/>
      <c r="AJ120" s="21"/>
      <c r="AK120" s="192"/>
      <c r="AL120" s="21"/>
    </row>
    <row r="121" spans="1:38" s="39" customFormat="1" ht="14">
      <c r="A121" s="36">
        <v>8</v>
      </c>
      <c r="B121" s="129" t="s">
        <v>282</v>
      </c>
      <c r="C121" s="21" t="s">
        <v>128</v>
      </c>
      <c r="D121" s="19" t="s">
        <v>283</v>
      </c>
      <c r="E121" s="21" t="s">
        <v>5271</v>
      </c>
      <c r="F121" s="21"/>
      <c r="G121" s="21"/>
      <c r="H121" s="55" t="s">
        <v>5509</v>
      </c>
      <c r="I121" s="2" t="s">
        <v>5444</v>
      </c>
      <c r="J121" s="1"/>
      <c r="K121" s="1">
        <v>1</v>
      </c>
      <c r="L121" s="1">
        <v>1</v>
      </c>
      <c r="M121" s="21"/>
      <c r="N121" s="21"/>
      <c r="O121" s="19" t="s">
        <v>103</v>
      </c>
      <c r="P121" s="37">
        <v>44566</v>
      </c>
      <c r="Q121" s="34"/>
      <c r="R121" s="21" t="s">
        <v>54</v>
      </c>
      <c r="S121" s="21" t="s">
        <v>62</v>
      </c>
      <c r="T121" s="21" t="s">
        <v>73</v>
      </c>
      <c r="U121" s="21" t="s">
        <v>68</v>
      </c>
      <c r="V121" s="21" t="s">
        <v>3685</v>
      </c>
      <c r="W121" s="21" t="s">
        <v>88</v>
      </c>
      <c r="X121" s="263" t="s">
        <v>3685</v>
      </c>
      <c r="Y121" s="61">
        <v>32325</v>
      </c>
      <c r="Z121" s="248"/>
      <c r="AA121" s="27"/>
      <c r="AB121" s="21"/>
      <c r="AC121" s="21" t="s">
        <v>5501</v>
      </c>
      <c r="AD121" s="21" t="s">
        <v>5510</v>
      </c>
      <c r="AE121" s="21"/>
      <c r="AF121" s="21"/>
      <c r="AG121" s="21" t="s">
        <v>74</v>
      </c>
      <c r="AH121" s="21"/>
      <c r="AI121" s="21"/>
      <c r="AJ121" s="21"/>
      <c r="AK121" s="192"/>
      <c r="AL121" s="21"/>
    </row>
    <row r="122" spans="1:38" s="39" customFormat="1" ht="14">
      <c r="A122" s="36">
        <v>9</v>
      </c>
      <c r="B122" s="129" t="s">
        <v>282</v>
      </c>
      <c r="C122" s="21" t="s">
        <v>128</v>
      </c>
      <c r="D122" s="19" t="s">
        <v>283</v>
      </c>
      <c r="E122" s="21" t="s">
        <v>5271</v>
      </c>
      <c r="F122" s="21"/>
      <c r="G122" s="21"/>
      <c r="H122" s="55" t="s">
        <v>5470</v>
      </c>
      <c r="I122" s="2" t="s">
        <v>5445</v>
      </c>
      <c r="J122" s="1">
        <v>1</v>
      </c>
      <c r="K122" s="1"/>
      <c r="L122" s="1">
        <v>1</v>
      </c>
      <c r="M122" s="21"/>
      <c r="N122" s="21"/>
      <c r="O122" s="19" t="s">
        <v>103</v>
      </c>
      <c r="P122" s="37">
        <v>44566</v>
      </c>
      <c r="Q122" s="34"/>
      <c r="R122" s="21" t="s">
        <v>78</v>
      </c>
      <c r="S122" s="21"/>
      <c r="T122" s="21" t="s">
        <v>73</v>
      </c>
      <c r="U122" s="21" t="s">
        <v>68</v>
      </c>
      <c r="V122" s="21" t="s">
        <v>84</v>
      </c>
      <c r="W122" s="21" t="s">
        <v>71</v>
      </c>
      <c r="X122" s="263" t="s">
        <v>2642</v>
      </c>
      <c r="Y122" s="61">
        <v>25430</v>
      </c>
      <c r="Z122" s="248"/>
      <c r="AA122" s="27"/>
      <c r="AB122" s="21"/>
      <c r="AC122" s="21" t="s">
        <v>5501</v>
      </c>
      <c r="AD122" s="21" t="s">
        <v>5511</v>
      </c>
      <c r="AE122" s="21"/>
      <c r="AF122" s="21"/>
      <c r="AG122" s="21"/>
      <c r="AH122" s="21" t="s">
        <v>68</v>
      </c>
      <c r="AI122" s="21"/>
      <c r="AJ122" s="21"/>
      <c r="AK122" s="192"/>
      <c r="AL122" s="21"/>
    </row>
    <row r="123" spans="1:38" s="39" customFormat="1" ht="14">
      <c r="A123" s="36">
        <v>10</v>
      </c>
      <c r="B123" s="129" t="s">
        <v>282</v>
      </c>
      <c r="C123" s="21" t="s">
        <v>128</v>
      </c>
      <c r="D123" s="19" t="s">
        <v>283</v>
      </c>
      <c r="E123" s="21" t="s">
        <v>5271</v>
      </c>
      <c r="F123" s="21"/>
      <c r="G123" s="21"/>
      <c r="H123" s="55" t="s">
        <v>5471</v>
      </c>
      <c r="I123" s="2" t="s">
        <v>5446</v>
      </c>
      <c r="J123" s="1"/>
      <c r="K123" s="1">
        <v>1</v>
      </c>
      <c r="L123" s="1">
        <v>1</v>
      </c>
      <c r="M123" s="21"/>
      <c r="N123" s="21"/>
      <c r="O123" s="19" t="s">
        <v>103</v>
      </c>
      <c r="P123" s="37">
        <v>44566</v>
      </c>
      <c r="Q123" s="34"/>
      <c r="R123" s="21" t="s">
        <v>54</v>
      </c>
      <c r="S123" s="21" t="s">
        <v>55</v>
      </c>
      <c r="T123" s="21" t="s">
        <v>73</v>
      </c>
      <c r="U123" s="21" t="s">
        <v>68</v>
      </c>
      <c r="V123" s="21" t="s">
        <v>212</v>
      </c>
      <c r="W123" s="21" t="s">
        <v>88</v>
      </c>
      <c r="X123" s="263" t="s">
        <v>5491</v>
      </c>
      <c r="Y123" s="61">
        <v>32372</v>
      </c>
      <c r="Z123" s="248"/>
      <c r="AA123" s="27"/>
      <c r="AB123" s="21"/>
      <c r="AC123" s="21" t="s">
        <v>5501</v>
      </c>
      <c r="AD123" s="21" t="s">
        <v>5512</v>
      </c>
      <c r="AE123" s="21"/>
      <c r="AF123" s="21"/>
      <c r="AG123" s="21" t="s">
        <v>74</v>
      </c>
      <c r="AH123" s="21"/>
      <c r="AI123" s="21"/>
      <c r="AJ123" s="21"/>
      <c r="AK123" s="192"/>
      <c r="AL123" s="21"/>
    </row>
    <row r="124" spans="1:38" s="39" customFormat="1" ht="14">
      <c r="A124" s="36">
        <v>11</v>
      </c>
      <c r="B124" s="129" t="s">
        <v>282</v>
      </c>
      <c r="C124" s="21" t="s">
        <v>128</v>
      </c>
      <c r="D124" s="19" t="s">
        <v>283</v>
      </c>
      <c r="E124" s="21" t="s">
        <v>5271</v>
      </c>
      <c r="F124" s="21"/>
      <c r="G124" s="21"/>
      <c r="H124" s="55" t="s">
        <v>5472</v>
      </c>
      <c r="I124" s="707" t="s">
        <v>5447</v>
      </c>
      <c r="J124" s="1"/>
      <c r="K124" s="1">
        <v>1</v>
      </c>
      <c r="L124" s="1">
        <v>1</v>
      </c>
      <c r="M124" s="21"/>
      <c r="N124" s="21"/>
      <c r="O124" s="19" t="s">
        <v>103</v>
      </c>
      <c r="P124" s="37">
        <v>44566</v>
      </c>
      <c r="Q124" s="34"/>
      <c r="R124" s="21" t="s">
        <v>78</v>
      </c>
      <c r="S124" s="21"/>
      <c r="T124" s="21" t="s">
        <v>73</v>
      </c>
      <c r="U124" s="21" t="s">
        <v>68</v>
      </c>
      <c r="V124" s="21" t="s">
        <v>180</v>
      </c>
      <c r="W124" s="21" t="s">
        <v>88</v>
      </c>
      <c r="X124" s="263" t="s">
        <v>2626</v>
      </c>
      <c r="Y124" s="61">
        <v>33969</v>
      </c>
      <c r="Z124" s="248"/>
      <c r="AA124" s="27"/>
      <c r="AB124" s="21"/>
      <c r="AC124" s="21" t="s">
        <v>5501</v>
      </c>
      <c r="AD124" s="21" t="s">
        <v>5513</v>
      </c>
      <c r="AE124" s="21"/>
      <c r="AF124" s="21"/>
      <c r="AG124" s="21"/>
      <c r="AH124" s="21" t="s">
        <v>68</v>
      </c>
      <c r="AI124" s="21"/>
      <c r="AJ124" s="21"/>
      <c r="AK124" s="192"/>
      <c r="AL124" s="21"/>
    </row>
    <row r="125" spans="1:38" s="39" customFormat="1" ht="14">
      <c r="A125" s="36">
        <v>12</v>
      </c>
      <c r="B125" s="129" t="s">
        <v>282</v>
      </c>
      <c r="C125" s="21" t="s">
        <v>128</v>
      </c>
      <c r="D125" s="19" t="s">
        <v>283</v>
      </c>
      <c r="E125" s="21" t="s">
        <v>5271</v>
      </c>
      <c r="F125" s="21"/>
      <c r="G125" s="21"/>
      <c r="H125" s="55" t="s">
        <v>5473</v>
      </c>
      <c r="I125" s="2" t="s">
        <v>1193</v>
      </c>
      <c r="J125" s="1"/>
      <c r="K125" s="1">
        <v>1</v>
      </c>
      <c r="L125" s="1">
        <v>1</v>
      </c>
      <c r="M125" s="21"/>
      <c r="N125" s="21"/>
      <c r="O125" s="19" t="s">
        <v>103</v>
      </c>
      <c r="P125" s="37">
        <v>44566</v>
      </c>
      <c r="Q125" s="34"/>
      <c r="R125" s="21" t="s">
        <v>54</v>
      </c>
      <c r="S125" s="21" t="s">
        <v>55</v>
      </c>
      <c r="T125" s="21" t="s">
        <v>73</v>
      </c>
      <c r="U125" s="21" t="s">
        <v>68</v>
      </c>
      <c r="V125" s="21" t="s">
        <v>180</v>
      </c>
      <c r="W125" s="21" t="s">
        <v>88</v>
      </c>
      <c r="X125" s="263" t="s">
        <v>180</v>
      </c>
      <c r="Y125" s="61">
        <v>34401</v>
      </c>
      <c r="Z125" s="248"/>
      <c r="AA125" s="27"/>
      <c r="AB125" s="21"/>
      <c r="AC125" s="21" t="s">
        <v>5501</v>
      </c>
      <c r="AD125" s="21" t="s">
        <v>3044</v>
      </c>
      <c r="AE125" s="21"/>
      <c r="AF125" s="21"/>
      <c r="AG125" s="21"/>
      <c r="AH125" s="21" t="s">
        <v>68</v>
      </c>
      <c r="AI125" s="21"/>
      <c r="AJ125" s="21"/>
      <c r="AK125" s="192"/>
      <c r="AL125" s="21"/>
    </row>
    <row r="126" spans="1:38" s="39" customFormat="1" ht="14">
      <c r="A126" s="36">
        <v>13</v>
      </c>
      <c r="B126" s="129" t="s">
        <v>282</v>
      </c>
      <c r="C126" s="21" t="s">
        <v>128</v>
      </c>
      <c r="D126" s="19" t="s">
        <v>283</v>
      </c>
      <c r="E126" s="21" t="s">
        <v>5271</v>
      </c>
      <c r="F126" s="21"/>
      <c r="G126" s="21"/>
      <c r="H126" s="55" t="s">
        <v>5474</v>
      </c>
      <c r="I126" s="2" t="s">
        <v>5448</v>
      </c>
      <c r="J126" s="1">
        <v>1</v>
      </c>
      <c r="K126" s="1"/>
      <c r="L126" s="1">
        <v>1</v>
      </c>
      <c r="M126" s="21"/>
      <c r="N126" s="21"/>
      <c r="O126" s="19" t="s">
        <v>103</v>
      </c>
      <c r="P126" s="37">
        <v>44566</v>
      </c>
      <c r="Q126" s="34"/>
      <c r="R126" s="21" t="s">
        <v>58</v>
      </c>
      <c r="S126" s="21" t="s">
        <v>117</v>
      </c>
      <c r="T126" s="21" t="s">
        <v>73</v>
      </c>
      <c r="U126" s="21" t="s">
        <v>68</v>
      </c>
      <c r="V126" s="21" t="s">
        <v>180</v>
      </c>
      <c r="W126" s="21" t="s">
        <v>76</v>
      </c>
      <c r="X126" s="263" t="s">
        <v>5489</v>
      </c>
      <c r="Y126" s="61">
        <v>36369</v>
      </c>
      <c r="Z126" s="248"/>
      <c r="AA126" s="27"/>
      <c r="AB126" s="21"/>
      <c r="AC126" s="21" t="s">
        <v>5501</v>
      </c>
      <c r="AD126" s="21" t="s">
        <v>5514</v>
      </c>
      <c r="AE126" s="21"/>
      <c r="AF126" s="21"/>
      <c r="AG126" s="21"/>
      <c r="AH126" s="21" t="s">
        <v>68</v>
      </c>
      <c r="AI126" s="21"/>
      <c r="AJ126" s="21"/>
      <c r="AK126" s="192"/>
      <c r="AL126" s="21"/>
    </row>
    <row r="127" spans="1:38" s="39" customFormat="1" ht="14">
      <c r="A127" s="36">
        <v>14</v>
      </c>
      <c r="B127" s="129" t="s">
        <v>282</v>
      </c>
      <c r="C127" s="21" t="s">
        <v>128</v>
      </c>
      <c r="D127" s="19" t="s">
        <v>283</v>
      </c>
      <c r="E127" s="21" t="s">
        <v>5271</v>
      </c>
      <c r="F127" s="21"/>
      <c r="G127" s="21"/>
      <c r="H127" s="55" t="s">
        <v>5475</v>
      </c>
      <c r="I127" s="2" t="s">
        <v>5449</v>
      </c>
      <c r="J127" s="1">
        <v>1</v>
      </c>
      <c r="K127" s="1"/>
      <c r="L127" s="1">
        <v>1</v>
      </c>
      <c r="M127" s="21"/>
      <c r="N127" s="21"/>
      <c r="O127" s="19" t="s">
        <v>103</v>
      </c>
      <c r="P127" s="37">
        <v>44566</v>
      </c>
      <c r="Q127" s="34"/>
      <c r="R127" s="21" t="s">
        <v>54</v>
      </c>
      <c r="S127" s="21" t="s">
        <v>55</v>
      </c>
      <c r="T127" s="21" t="s">
        <v>73</v>
      </c>
      <c r="U127" s="21" t="s">
        <v>68</v>
      </c>
      <c r="V127" s="21" t="s">
        <v>2583</v>
      </c>
      <c r="W127" s="21" t="s">
        <v>76</v>
      </c>
      <c r="X127" s="263" t="s">
        <v>2626</v>
      </c>
      <c r="Y127" s="61">
        <v>37713</v>
      </c>
      <c r="Z127" s="248"/>
      <c r="AA127" s="27"/>
      <c r="AB127" s="21"/>
      <c r="AC127" s="21" t="s">
        <v>5501</v>
      </c>
      <c r="AD127" s="21" t="s">
        <v>5513</v>
      </c>
      <c r="AE127" s="21"/>
      <c r="AF127" s="21"/>
      <c r="AG127" s="21"/>
      <c r="AH127" s="21" t="s">
        <v>68</v>
      </c>
      <c r="AI127" s="21"/>
      <c r="AJ127" s="21"/>
      <c r="AK127" s="192"/>
      <c r="AL127" s="21"/>
    </row>
    <row r="128" spans="1:38" s="39" customFormat="1" ht="14">
      <c r="A128" s="36">
        <v>15</v>
      </c>
      <c r="B128" s="129" t="s">
        <v>282</v>
      </c>
      <c r="C128" s="21" t="s">
        <v>128</v>
      </c>
      <c r="D128" s="19" t="s">
        <v>283</v>
      </c>
      <c r="E128" s="21" t="s">
        <v>5271</v>
      </c>
      <c r="F128" s="21"/>
      <c r="G128" s="21"/>
      <c r="H128" s="55" t="s">
        <v>5476</v>
      </c>
      <c r="I128" s="2" t="s">
        <v>5450</v>
      </c>
      <c r="J128" s="1">
        <v>1</v>
      </c>
      <c r="K128" s="1"/>
      <c r="L128" s="1">
        <v>1</v>
      </c>
      <c r="M128" s="21"/>
      <c r="N128" s="21"/>
      <c r="O128" s="19" t="s">
        <v>103</v>
      </c>
      <c r="P128" s="37">
        <v>44566</v>
      </c>
      <c r="Q128" s="34"/>
      <c r="R128" s="21" t="s">
        <v>78</v>
      </c>
      <c r="S128" s="21"/>
      <c r="T128" s="21" t="s">
        <v>73</v>
      </c>
      <c r="U128" s="21" t="s">
        <v>68</v>
      </c>
      <c r="V128" s="21" t="s">
        <v>180</v>
      </c>
      <c r="W128" s="21" t="s">
        <v>76</v>
      </c>
      <c r="X128" s="263" t="s">
        <v>5489</v>
      </c>
      <c r="Y128" s="61">
        <v>37105</v>
      </c>
      <c r="Z128" s="248"/>
      <c r="AA128" s="27"/>
      <c r="AB128" s="21"/>
      <c r="AC128" s="21" t="s">
        <v>5501</v>
      </c>
      <c r="AD128" s="21" t="s">
        <v>5512</v>
      </c>
      <c r="AE128" s="21"/>
      <c r="AF128" s="21"/>
      <c r="AG128" s="21"/>
      <c r="AH128" s="21" t="s">
        <v>68</v>
      </c>
      <c r="AI128" s="21"/>
      <c r="AJ128" s="21"/>
      <c r="AK128" s="192"/>
      <c r="AL128" s="21"/>
    </row>
    <row r="129" spans="1:38" s="39" customFormat="1" ht="14">
      <c r="A129" s="36">
        <v>16</v>
      </c>
      <c r="B129" s="129" t="s">
        <v>282</v>
      </c>
      <c r="C129" s="21" t="s">
        <v>128</v>
      </c>
      <c r="D129" s="19" t="s">
        <v>283</v>
      </c>
      <c r="E129" s="21" t="s">
        <v>5271</v>
      </c>
      <c r="F129" s="21"/>
      <c r="G129" s="21"/>
      <c r="H129" s="55" t="s">
        <v>5477</v>
      </c>
      <c r="I129" s="2" t="s">
        <v>5451</v>
      </c>
      <c r="J129" s="1"/>
      <c r="K129" s="1">
        <v>1</v>
      </c>
      <c r="L129" s="1">
        <v>1</v>
      </c>
      <c r="M129" s="21"/>
      <c r="N129" s="21"/>
      <c r="O129" s="19" t="s">
        <v>103</v>
      </c>
      <c r="P129" s="37">
        <v>44566</v>
      </c>
      <c r="Q129" s="34"/>
      <c r="R129" s="21" t="s">
        <v>54</v>
      </c>
      <c r="S129" s="21" t="s">
        <v>62</v>
      </c>
      <c r="T129" s="21" t="s">
        <v>73</v>
      </c>
      <c r="U129" s="21" t="s">
        <v>68</v>
      </c>
      <c r="V129" s="21" t="s">
        <v>180</v>
      </c>
      <c r="W129" s="21" t="s">
        <v>88</v>
      </c>
      <c r="X129" s="263" t="s">
        <v>5492</v>
      </c>
      <c r="Y129" s="61">
        <v>36674</v>
      </c>
      <c r="Z129" s="248"/>
      <c r="AA129" s="27"/>
      <c r="AB129" s="21"/>
      <c r="AC129" s="21" t="s">
        <v>5501</v>
      </c>
      <c r="AD129" s="21" t="s">
        <v>5503</v>
      </c>
      <c r="AE129" s="21"/>
      <c r="AF129" s="21"/>
      <c r="AG129" s="21"/>
      <c r="AH129" s="21" t="s">
        <v>68</v>
      </c>
      <c r="AI129" s="21"/>
      <c r="AJ129" s="21"/>
      <c r="AK129" s="192"/>
      <c r="AL129" s="21"/>
    </row>
    <row r="130" spans="1:38" s="39" customFormat="1" ht="14">
      <c r="A130" s="36">
        <v>17</v>
      </c>
      <c r="B130" s="129" t="s">
        <v>282</v>
      </c>
      <c r="C130" s="21" t="s">
        <v>128</v>
      </c>
      <c r="D130" s="19" t="s">
        <v>283</v>
      </c>
      <c r="E130" s="21" t="s">
        <v>5271</v>
      </c>
      <c r="F130" s="21"/>
      <c r="G130" s="21"/>
      <c r="H130" s="55" t="s">
        <v>5478</v>
      </c>
      <c r="I130" s="2" t="s">
        <v>5452</v>
      </c>
      <c r="J130" s="1">
        <v>1</v>
      </c>
      <c r="K130" s="1"/>
      <c r="L130" s="1">
        <v>1</v>
      </c>
      <c r="M130" s="21"/>
      <c r="N130" s="21"/>
      <c r="O130" s="19" t="s">
        <v>103</v>
      </c>
      <c r="P130" s="37">
        <v>44566</v>
      </c>
      <c r="Q130" s="34"/>
      <c r="R130" s="21" t="s">
        <v>81</v>
      </c>
      <c r="S130" s="21"/>
      <c r="T130" s="21" t="s">
        <v>73</v>
      </c>
      <c r="U130" s="21" t="s">
        <v>68</v>
      </c>
      <c r="V130" s="21" t="s">
        <v>180</v>
      </c>
      <c r="W130" s="21" t="s">
        <v>76</v>
      </c>
      <c r="X130" s="263" t="s">
        <v>2626</v>
      </c>
      <c r="Y130" s="61">
        <v>37916</v>
      </c>
      <c r="Z130" s="248"/>
      <c r="AA130" s="27"/>
      <c r="AB130" s="21"/>
      <c r="AC130" s="21" t="s">
        <v>5501</v>
      </c>
      <c r="AD130" s="21" t="s">
        <v>5515</v>
      </c>
      <c r="AE130" s="21"/>
      <c r="AF130" s="21"/>
      <c r="AG130" s="21"/>
      <c r="AH130" s="21" t="s">
        <v>68</v>
      </c>
      <c r="AI130" s="21"/>
      <c r="AJ130" s="21"/>
      <c r="AK130" s="192"/>
      <c r="AL130" s="21"/>
    </row>
    <row r="131" spans="1:38" s="39" customFormat="1" ht="14">
      <c r="A131" s="36">
        <v>18</v>
      </c>
      <c r="B131" s="129" t="s">
        <v>282</v>
      </c>
      <c r="C131" s="21" t="s">
        <v>128</v>
      </c>
      <c r="D131" s="19" t="s">
        <v>283</v>
      </c>
      <c r="E131" s="21" t="s">
        <v>5271</v>
      </c>
      <c r="F131" s="21"/>
      <c r="G131" s="21"/>
      <c r="H131" s="55" t="s">
        <v>5479</v>
      </c>
      <c r="I131" s="2" t="s">
        <v>5453</v>
      </c>
      <c r="J131" s="1"/>
      <c r="K131" s="1">
        <v>1</v>
      </c>
      <c r="L131" s="1">
        <v>1</v>
      </c>
      <c r="M131" s="21"/>
      <c r="N131" s="21"/>
      <c r="O131" s="19" t="s">
        <v>103</v>
      </c>
      <c r="P131" s="37">
        <v>44566</v>
      </c>
      <c r="Q131" s="34"/>
      <c r="R131" s="27" t="s">
        <v>52</v>
      </c>
      <c r="S131" s="21"/>
      <c r="T131" s="21" t="s">
        <v>73</v>
      </c>
      <c r="U131" s="21" t="s">
        <v>68</v>
      </c>
      <c r="V131" s="21" t="s">
        <v>229</v>
      </c>
      <c r="W131" s="21" t="s">
        <v>76</v>
      </c>
      <c r="X131" s="145" t="s">
        <v>5493</v>
      </c>
      <c r="Y131" s="61">
        <v>26481</v>
      </c>
      <c r="Z131" s="248"/>
      <c r="AA131" s="27"/>
      <c r="AB131" s="21"/>
      <c r="AC131" s="21" t="s">
        <v>5501</v>
      </c>
      <c r="AD131" s="21" t="s">
        <v>5516</v>
      </c>
      <c r="AE131" s="21"/>
      <c r="AF131" s="21"/>
      <c r="AG131" s="21"/>
      <c r="AH131" s="21" t="s">
        <v>68</v>
      </c>
      <c r="AI131" s="21"/>
      <c r="AJ131" s="21"/>
      <c r="AK131" s="192"/>
      <c r="AL131" s="21"/>
    </row>
    <row r="132" spans="1:38" s="39" customFormat="1" ht="14">
      <c r="A132" s="36">
        <v>19</v>
      </c>
      <c r="B132" s="129" t="s">
        <v>282</v>
      </c>
      <c r="C132" s="21" t="s">
        <v>128</v>
      </c>
      <c r="D132" s="19" t="s">
        <v>283</v>
      </c>
      <c r="E132" s="21" t="s">
        <v>5271</v>
      </c>
      <c r="F132" s="21"/>
      <c r="G132" s="21"/>
      <c r="H132" s="55" t="s">
        <v>5480</v>
      </c>
      <c r="I132" s="2" t="s">
        <v>5454</v>
      </c>
      <c r="J132" s="1"/>
      <c r="K132" s="1">
        <v>1</v>
      </c>
      <c r="L132" s="1">
        <v>1</v>
      </c>
      <c r="M132" s="21"/>
      <c r="N132" s="21"/>
      <c r="O132" s="19" t="s">
        <v>103</v>
      </c>
      <c r="P132" s="37">
        <v>44566</v>
      </c>
      <c r="Q132" s="34"/>
      <c r="R132" s="21" t="s">
        <v>54</v>
      </c>
      <c r="S132" s="21" t="s">
        <v>62</v>
      </c>
      <c r="T132" s="21" t="s">
        <v>73</v>
      </c>
      <c r="U132" s="21" t="s">
        <v>68</v>
      </c>
      <c r="V132" s="21" t="s">
        <v>180</v>
      </c>
      <c r="W132" s="21" t="s">
        <v>88</v>
      </c>
      <c r="X132" s="145" t="s">
        <v>5494</v>
      </c>
      <c r="Y132" s="61">
        <v>31812</v>
      </c>
      <c r="Z132" s="248"/>
      <c r="AA132" s="27"/>
      <c r="AB132" s="21"/>
      <c r="AC132" s="21" t="s">
        <v>5501</v>
      </c>
      <c r="AD132" s="21" t="s">
        <v>5517</v>
      </c>
      <c r="AE132" s="21"/>
      <c r="AF132" s="21"/>
      <c r="AG132" s="21"/>
      <c r="AH132" s="21" t="s">
        <v>68</v>
      </c>
      <c r="AI132" s="21"/>
      <c r="AJ132" s="21"/>
      <c r="AK132" s="192"/>
      <c r="AL132" s="21"/>
    </row>
    <row r="133" spans="1:38" s="39" customFormat="1" ht="14">
      <c r="A133" s="36">
        <v>20</v>
      </c>
      <c r="B133" s="129" t="s">
        <v>282</v>
      </c>
      <c r="C133" s="21" t="s">
        <v>128</v>
      </c>
      <c r="D133" s="19" t="s">
        <v>283</v>
      </c>
      <c r="E133" s="21" t="s">
        <v>5271</v>
      </c>
      <c r="F133" s="21"/>
      <c r="G133" s="21"/>
      <c r="H133" s="27" t="s">
        <v>5481</v>
      </c>
      <c r="I133" s="594" t="s">
        <v>5455</v>
      </c>
      <c r="J133" s="1"/>
      <c r="K133" s="1">
        <v>1</v>
      </c>
      <c r="L133" s="1">
        <v>1</v>
      </c>
      <c r="M133" s="21"/>
      <c r="N133" s="21"/>
      <c r="O133" s="19" t="s">
        <v>103</v>
      </c>
      <c r="P133" s="37">
        <v>44566</v>
      </c>
      <c r="Q133" s="34"/>
      <c r="R133" s="21" t="s">
        <v>78</v>
      </c>
      <c r="S133" s="21"/>
      <c r="T133" s="21" t="s">
        <v>73</v>
      </c>
      <c r="U133" s="21" t="s">
        <v>68</v>
      </c>
      <c r="V133" s="21" t="s">
        <v>229</v>
      </c>
      <c r="W133" s="21" t="s">
        <v>88</v>
      </c>
      <c r="X133" s="145" t="s">
        <v>2651</v>
      </c>
      <c r="Y133" s="61">
        <v>30133</v>
      </c>
      <c r="Z133" s="248"/>
      <c r="AA133" s="27"/>
      <c r="AB133" s="21"/>
      <c r="AC133" s="21" t="s">
        <v>5501</v>
      </c>
      <c r="AD133" s="21" t="s">
        <v>5518</v>
      </c>
      <c r="AE133" s="21"/>
      <c r="AF133" s="21"/>
      <c r="AG133" s="21"/>
      <c r="AH133" s="21" t="s">
        <v>68</v>
      </c>
      <c r="AI133" s="21"/>
      <c r="AJ133" s="21"/>
      <c r="AK133" s="192"/>
      <c r="AL133" s="21"/>
    </row>
    <row r="134" spans="1:38" s="39" customFormat="1" ht="14">
      <c r="A134" s="36">
        <v>21</v>
      </c>
      <c r="B134" s="129" t="s">
        <v>282</v>
      </c>
      <c r="C134" s="21" t="s">
        <v>128</v>
      </c>
      <c r="D134" s="19" t="s">
        <v>283</v>
      </c>
      <c r="E134" s="21" t="s">
        <v>5271</v>
      </c>
      <c r="F134" s="21"/>
      <c r="G134" s="21"/>
      <c r="H134" s="55" t="s">
        <v>5482</v>
      </c>
      <c r="I134" s="707" t="s">
        <v>5456</v>
      </c>
      <c r="J134" s="1">
        <v>1</v>
      </c>
      <c r="K134" s="1"/>
      <c r="L134" s="1">
        <v>1</v>
      </c>
      <c r="M134" s="21"/>
      <c r="N134" s="21"/>
      <c r="O134" s="19" t="s">
        <v>103</v>
      </c>
      <c r="P134" s="37">
        <v>44566</v>
      </c>
      <c r="Q134" s="34"/>
      <c r="R134" s="21" t="s">
        <v>81</v>
      </c>
      <c r="S134" s="21"/>
      <c r="T134" s="21" t="s">
        <v>73</v>
      </c>
      <c r="U134" s="21" t="s">
        <v>68</v>
      </c>
      <c r="V134" s="21" t="s">
        <v>180</v>
      </c>
      <c r="W134" s="21" t="s">
        <v>71</v>
      </c>
      <c r="X134" s="145" t="s">
        <v>5495</v>
      </c>
      <c r="Y134" s="61">
        <v>33178</v>
      </c>
      <c r="Z134" s="248"/>
      <c r="AA134" s="27"/>
      <c r="AB134" s="21"/>
      <c r="AC134" s="21" t="s">
        <v>5501</v>
      </c>
      <c r="AD134" s="21" t="s">
        <v>5519</v>
      </c>
      <c r="AE134" s="21"/>
      <c r="AF134" s="21"/>
      <c r="AG134" s="21"/>
      <c r="AH134" s="21" t="s">
        <v>68</v>
      </c>
      <c r="AI134" s="21"/>
      <c r="AJ134" s="21"/>
      <c r="AK134" s="192"/>
      <c r="AL134" s="21"/>
    </row>
    <row r="135" spans="1:38" s="39" customFormat="1" ht="14">
      <c r="A135" s="36">
        <v>22</v>
      </c>
      <c r="B135" s="129" t="s">
        <v>282</v>
      </c>
      <c r="C135" s="21" t="s">
        <v>128</v>
      </c>
      <c r="D135" s="19" t="s">
        <v>283</v>
      </c>
      <c r="E135" s="21" t="s">
        <v>5271</v>
      </c>
      <c r="F135" s="21"/>
      <c r="G135" s="21"/>
      <c r="H135" s="55" t="s">
        <v>5483</v>
      </c>
      <c r="I135" s="2" t="s">
        <v>5457</v>
      </c>
      <c r="J135" s="1"/>
      <c r="K135" s="1">
        <v>1</v>
      </c>
      <c r="L135" s="1">
        <v>1</v>
      </c>
      <c r="M135" s="21"/>
      <c r="N135" s="21"/>
      <c r="O135" s="19" t="s">
        <v>103</v>
      </c>
      <c r="P135" s="37">
        <v>44566</v>
      </c>
      <c r="Q135" s="34"/>
      <c r="R135" s="21" t="s">
        <v>78</v>
      </c>
      <c r="S135" s="21"/>
      <c r="T135" s="21" t="s">
        <v>73</v>
      </c>
      <c r="U135" s="21" t="s">
        <v>68</v>
      </c>
      <c r="V135" s="21" t="s">
        <v>212</v>
      </c>
      <c r="W135" s="21" t="s">
        <v>88</v>
      </c>
      <c r="X135" s="263" t="s">
        <v>5496</v>
      </c>
      <c r="Y135" s="61">
        <v>31144</v>
      </c>
      <c r="Z135" s="248"/>
      <c r="AA135" s="27"/>
      <c r="AB135" s="21"/>
      <c r="AC135" s="21" t="s">
        <v>5501</v>
      </c>
      <c r="AD135" s="21" t="s">
        <v>5287</v>
      </c>
      <c r="AE135" s="21"/>
      <c r="AF135" s="21"/>
      <c r="AG135" s="21" t="s">
        <v>74</v>
      </c>
      <c r="AH135" s="21"/>
      <c r="AI135" s="21"/>
      <c r="AJ135" s="21"/>
      <c r="AK135" s="192"/>
      <c r="AL135" s="21"/>
    </row>
    <row r="136" spans="1:38" s="39" customFormat="1" ht="14">
      <c r="A136" s="36">
        <v>23</v>
      </c>
      <c r="B136" s="129" t="s">
        <v>282</v>
      </c>
      <c r="C136" s="21" t="s">
        <v>128</v>
      </c>
      <c r="D136" s="19" t="s">
        <v>283</v>
      </c>
      <c r="E136" s="21" t="s">
        <v>5271</v>
      </c>
      <c r="F136" s="21"/>
      <c r="G136" s="21"/>
      <c r="H136" s="60" t="s">
        <v>5484</v>
      </c>
      <c r="I136" s="565" t="s">
        <v>5458</v>
      </c>
      <c r="J136" s="1">
        <v>1</v>
      </c>
      <c r="K136" s="1"/>
      <c r="L136" s="1">
        <v>1</v>
      </c>
      <c r="M136" s="21"/>
      <c r="N136" s="21"/>
      <c r="O136" s="19" t="s">
        <v>103</v>
      </c>
      <c r="P136" s="37">
        <v>44566</v>
      </c>
      <c r="Q136" s="34"/>
      <c r="R136" s="21" t="s">
        <v>78</v>
      </c>
      <c r="S136" s="21"/>
      <c r="T136" s="21" t="s">
        <v>73</v>
      </c>
      <c r="U136" s="21" t="s">
        <v>68</v>
      </c>
      <c r="V136" s="21" t="s">
        <v>2579</v>
      </c>
      <c r="W136" s="21" t="s">
        <v>76</v>
      </c>
      <c r="X136" s="145" t="s">
        <v>5497</v>
      </c>
      <c r="Y136" s="61">
        <v>37131</v>
      </c>
      <c r="Z136" s="248"/>
      <c r="AA136" s="27"/>
      <c r="AB136" s="21"/>
      <c r="AC136" s="21" t="s">
        <v>5501</v>
      </c>
      <c r="AD136" s="21" t="s">
        <v>5520</v>
      </c>
      <c r="AE136" s="21"/>
      <c r="AF136" s="21"/>
      <c r="AG136" s="21"/>
      <c r="AH136" s="21" t="s">
        <v>68</v>
      </c>
      <c r="AI136" s="21"/>
      <c r="AJ136" s="21"/>
      <c r="AK136" s="192"/>
      <c r="AL136" s="21"/>
    </row>
    <row r="137" spans="1:38" s="39" customFormat="1" ht="14">
      <c r="A137" s="36">
        <v>24</v>
      </c>
      <c r="B137" s="129" t="s">
        <v>282</v>
      </c>
      <c r="C137" s="21" t="s">
        <v>128</v>
      </c>
      <c r="D137" s="19" t="s">
        <v>283</v>
      </c>
      <c r="E137" s="21" t="s">
        <v>5271</v>
      </c>
      <c r="F137" s="21"/>
      <c r="G137" s="21"/>
      <c r="H137" s="55" t="s">
        <v>5485</v>
      </c>
      <c r="I137" s="2" t="s">
        <v>5521</v>
      </c>
      <c r="J137" s="1"/>
      <c r="K137" s="1">
        <v>1</v>
      </c>
      <c r="L137" s="1">
        <v>1</v>
      </c>
      <c r="M137" s="21"/>
      <c r="N137" s="21"/>
      <c r="O137" s="19" t="s">
        <v>103</v>
      </c>
      <c r="P137" s="37">
        <v>44566</v>
      </c>
      <c r="Q137" s="34"/>
      <c r="R137" s="21" t="s">
        <v>54</v>
      </c>
      <c r="S137" s="21" t="s">
        <v>62</v>
      </c>
      <c r="T137" s="21" t="s">
        <v>73</v>
      </c>
      <c r="U137" s="21" t="s">
        <v>68</v>
      </c>
      <c r="V137" s="21" t="s">
        <v>185</v>
      </c>
      <c r="W137" s="21" t="s">
        <v>88</v>
      </c>
      <c r="X137" s="263" t="s">
        <v>5498</v>
      </c>
      <c r="Y137" s="61">
        <v>31778</v>
      </c>
      <c r="Z137" s="248"/>
      <c r="AA137" s="27"/>
      <c r="AB137" s="21"/>
      <c r="AC137" s="21" t="s">
        <v>5501</v>
      </c>
      <c r="AD137" s="21" t="s">
        <v>5310</v>
      </c>
      <c r="AE137" s="21"/>
      <c r="AF137" s="21"/>
      <c r="AG137" s="21" t="s">
        <v>74</v>
      </c>
      <c r="AH137" s="21"/>
      <c r="AI137" s="21"/>
      <c r="AJ137" s="21"/>
      <c r="AK137" s="192"/>
      <c r="AL137" s="21"/>
    </row>
    <row r="138" spans="1:38" s="39" customFormat="1" ht="14">
      <c r="A138" s="36">
        <v>25</v>
      </c>
      <c r="B138" s="129" t="s">
        <v>282</v>
      </c>
      <c r="C138" s="21" t="s">
        <v>128</v>
      </c>
      <c r="D138" s="19" t="s">
        <v>283</v>
      </c>
      <c r="E138" s="21" t="s">
        <v>5271</v>
      </c>
      <c r="F138" s="21"/>
      <c r="G138" s="21"/>
      <c r="H138" s="55" t="s">
        <v>5486</v>
      </c>
      <c r="I138" s="2" t="s">
        <v>5459</v>
      </c>
      <c r="J138" s="1">
        <v>1</v>
      </c>
      <c r="K138" s="1"/>
      <c r="L138" s="1">
        <v>1</v>
      </c>
      <c r="M138" s="21"/>
      <c r="N138" s="21"/>
      <c r="O138" s="19" t="s">
        <v>103</v>
      </c>
      <c r="P138" s="37">
        <v>44566</v>
      </c>
      <c r="Q138" s="34"/>
      <c r="R138" s="21" t="s">
        <v>54</v>
      </c>
      <c r="S138" s="21" t="s">
        <v>55</v>
      </c>
      <c r="T138" s="21" t="s">
        <v>73</v>
      </c>
      <c r="U138" s="21" t="s">
        <v>68</v>
      </c>
      <c r="V138" s="21" t="s">
        <v>180</v>
      </c>
      <c r="W138" s="21" t="s">
        <v>88</v>
      </c>
      <c r="X138" s="263" t="s">
        <v>2646</v>
      </c>
      <c r="Y138" s="61">
        <v>34857</v>
      </c>
      <c r="Z138" s="248"/>
      <c r="AA138" s="27"/>
      <c r="AB138" s="21"/>
      <c r="AC138" s="21" t="s">
        <v>5501</v>
      </c>
      <c r="AD138" s="21" t="s">
        <v>5522</v>
      </c>
      <c r="AE138" s="21"/>
      <c r="AF138" s="21"/>
      <c r="AG138" s="21"/>
      <c r="AH138" s="21" t="s">
        <v>68</v>
      </c>
      <c r="AI138" s="21"/>
      <c r="AJ138" s="21"/>
      <c r="AK138" s="192"/>
      <c r="AL138" s="21"/>
    </row>
    <row r="139" spans="1:38" s="39" customFormat="1" ht="14">
      <c r="A139" s="36">
        <v>26</v>
      </c>
      <c r="B139" s="129" t="s">
        <v>282</v>
      </c>
      <c r="C139" s="21" t="s">
        <v>128</v>
      </c>
      <c r="D139" s="19" t="s">
        <v>283</v>
      </c>
      <c r="E139" s="21" t="s">
        <v>5271</v>
      </c>
      <c r="F139" s="21"/>
      <c r="G139" s="21"/>
      <c r="H139" s="55" t="s">
        <v>5487</v>
      </c>
      <c r="I139" s="2" t="s">
        <v>5460</v>
      </c>
      <c r="J139" s="1"/>
      <c r="K139" s="1">
        <v>1</v>
      </c>
      <c r="L139" s="1">
        <v>1</v>
      </c>
      <c r="M139" s="21"/>
      <c r="N139" s="21"/>
      <c r="O139" s="19" t="s">
        <v>103</v>
      </c>
      <c r="P139" s="37">
        <v>44566</v>
      </c>
      <c r="Q139" s="34"/>
      <c r="R139" s="21" t="s">
        <v>54</v>
      </c>
      <c r="S139" s="21" t="s">
        <v>62</v>
      </c>
      <c r="T139" s="21" t="s">
        <v>73</v>
      </c>
      <c r="U139" s="21" t="s">
        <v>68</v>
      </c>
      <c r="V139" s="21" t="s">
        <v>180</v>
      </c>
      <c r="W139" s="21" t="s">
        <v>88</v>
      </c>
      <c r="X139" s="263" t="s">
        <v>5499</v>
      </c>
      <c r="Y139" s="61">
        <v>36775</v>
      </c>
      <c r="Z139" s="248"/>
      <c r="AA139" s="27"/>
      <c r="AB139" s="21"/>
      <c r="AC139" s="21" t="s">
        <v>5501</v>
      </c>
      <c r="AD139" s="21" t="s">
        <v>5523</v>
      </c>
      <c r="AE139" s="21"/>
      <c r="AF139" s="21"/>
      <c r="AG139" s="21"/>
      <c r="AH139" s="21" t="s">
        <v>68</v>
      </c>
      <c r="AI139" s="21"/>
      <c r="AJ139" s="21"/>
      <c r="AK139" s="192"/>
      <c r="AL139" s="21"/>
    </row>
    <row r="140" spans="1:38" s="39" customFormat="1" ht="14">
      <c r="A140" s="36">
        <v>27</v>
      </c>
      <c r="B140" s="129" t="s">
        <v>282</v>
      </c>
      <c r="C140" s="21" t="s">
        <v>128</v>
      </c>
      <c r="D140" s="19" t="s">
        <v>283</v>
      </c>
      <c r="E140" s="21" t="s">
        <v>5271</v>
      </c>
      <c r="F140" s="21"/>
      <c r="G140" s="21"/>
      <c r="H140" s="55" t="s">
        <v>5650</v>
      </c>
      <c r="I140" s="2" t="s">
        <v>5651</v>
      </c>
      <c r="J140" s="1">
        <v>1</v>
      </c>
      <c r="K140" s="1"/>
      <c r="L140" s="1">
        <v>1</v>
      </c>
      <c r="M140" s="21"/>
      <c r="N140" s="21"/>
      <c r="O140" s="19" t="s">
        <v>103</v>
      </c>
      <c r="P140" s="37">
        <v>44566</v>
      </c>
      <c r="Q140" s="34"/>
      <c r="R140" s="27" t="s">
        <v>54</v>
      </c>
      <c r="S140" s="21" t="s">
        <v>62</v>
      </c>
      <c r="T140" s="21" t="s">
        <v>73</v>
      </c>
      <c r="U140" s="21" t="s">
        <v>68</v>
      </c>
      <c r="V140" s="21" t="s">
        <v>180</v>
      </c>
      <c r="W140" s="21" t="s">
        <v>76</v>
      </c>
      <c r="X140" s="263" t="s">
        <v>2626</v>
      </c>
      <c r="Y140" s="61">
        <v>34592</v>
      </c>
      <c r="Z140" s="248"/>
      <c r="AA140" s="27"/>
      <c r="AB140" s="21"/>
      <c r="AC140" s="21" t="s">
        <v>5501</v>
      </c>
      <c r="AD140" s="21" t="s">
        <v>5505</v>
      </c>
      <c r="AE140" s="21"/>
      <c r="AF140" s="21"/>
      <c r="AG140" s="21"/>
      <c r="AH140" s="21" t="s">
        <v>68</v>
      </c>
      <c r="AI140" s="21"/>
      <c r="AJ140" s="21"/>
      <c r="AK140" s="192"/>
      <c r="AL140" s="21"/>
    </row>
    <row r="141" spans="1:38" s="39" customFormat="1" ht="14">
      <c r="A141" s="36">
        <v>28</v>
      </c>
      <c r="B141" s="129" t="s">
        <v>282</v>
      </c>
      <c r="C141" s="21" t="s">
        <v>128</v>
      </c>
      <c r="D141" s="19" t="s">
        <v>283</v>
      </c>
      <c r="E141" s="21" t="s">
        <v>5271</v>
      </c>
      <c r="F141" s="21"/>
      <c r="G141" s="21"/>
      <c r="H141" s="55" t="s">
        <v>5462</v>
      </c>
      <c r="I141" s="2" t="s">
        <v>5436</v>
      </c>
      <c r="J141" s="1"/>
      <c r="K141" s="1">
        <v>1</v>
      </c>
      <c r="L141" s="1">
        <v>1</v>
      </c>
      <c r="M141" s="21"/>
      <c r="N141" s="21"/>
      <c r="O141" s="19" t="s">
        <v>103</v>
      </c>
      <c r="P141" s="37">
        <v>44566</v>
      </c>
      <c r="Q141" s="34"/>
      <c r="R141" s="21" t="s">
        <v>78</v>
      </c>
      <c r="S141" s="21"/>
      <c r="T141" s="21" t="s">
        <v>73</v>
      </c>
      <c r="U141" s="21" t="s">
        <v>68</v>
      </c>
      <c r="V141" s="21" t="s">
        <v>180</v>
      </c>
      <c r="W141" s="21" t="s">
        <v>88</v>
      </c>
      <c r="X141" s="263" t="s">
        <v>180</v>
      </c>
      <c r="Y141" s="61">
        <v>30059</v>
      </c>
      <c r="Z141" s="248"/>
      <c r="AA141" s="27"/>
      <c r="AB141" s="21"/>
      <c r="AC141" s="21" t="s">
        <v>5501</v>
      </c>
      <c r="AD141" s="21" t="s">
        <v>5502</v>
      </c>
      <c r="AE141" s="21"/>
      <c r="AF141" s="21"/>
      <c r="AG141" s="21"/>
      <c r="AH141" s="21" t="s">
        <v>68</v>
      </c>
      <c r="AI141" s="21"/>
      <c r="AJ141" s="21"/>
      <c r="AK141" s="192"/>
      <c r="AL141" s="21"/>
    </row>
    <row r="142" spans="1:38" s="94" customFormat="1" ht="14">
      <c r="A142" s="36">
        <v>29</v>
      </c>
      <c r="B142" s="129" t="s">
        <v>282</v>
      </c>
      <c r="C142" s="21" t="s">
        <v>128</v>
      </c>
      <c r="D142" s="21" t="s">
        <v>283</v>
      </c>
      <c r="E142" s="21" t="s">
        <v>173</v>
      </c>
      <c r="F142" s="21"/>
      <c r="G142" s="44" t="s">
        <v>3365</v>
      </c>
      <c r="H142" s="21" t="s">
        <v>1689</v>
      </c>
      <c r="I142" s="2" t="s">
        <v>1690</v>
      </c>
      <c r="J142" s="1"/>
      <c r="K142" s="1">
        <v>1</v>
      </c>
      <c r="L142" s="1">
        <v>1</v>
      </c>
      <c r="M142" s="21"/>
      <c r="N142" s="21"/>
      <c r="O142" s="21" t="s">
        <v>103</v>
      </c>
      <c r="P142" s="37">
        <v>44263</v>
      </c>
      <c r="Q142" s="34" t="str">
        <f ca="1">DATEDIF(P142,NOW(),"Y")&amp;" Tahun "&amp;DATEDIF(P142,NOW(),"YM")&amp;" Bulan"&amp;DATEDIF(P142,NOW(),"MD")&amp;" Hari"</f>
        <v>1 Tahun 4 Bulan28 Hari</v>
      </c>
      <c r="R142" s="21" t="s">
        <v>78</v>
      </c>
      <c r="S142" s="21"/>
      <c r="T142" s="21" t="s">
        <v>73</v>
      </c>
      <c r="U142" s="21" t="s">
        <v>68</v>
      </c>
      <c r="V142" s="21" t="s">
        <v>180</v>
      </c>
      <c r="W142" s="21" t="s">
        <v>51</v>
      </c>
      <c r="X142" s="31" t="s">
        <v>2520</v>
      </c>
      <c r="Y142" s="61">
        <v>33002</v>
      </c>
      <c r="Z142" s="34" t="str">
        <f ca="1">DATEDIF(Y142,NOW(),"Y")&amp;" Tahun "&amp;DATEDIF(Y142,NOW(),"YM")&amp;" Bulan"</f>
        <v>32 Tahun 2 Bulan</v>
      </c>
      <c r="AA142" s="21"/>
      <c r="AB142" s="21"/>
      <c r="AC142" s="21" t="s">
        <v>4645</v>
      </c>
      <c r="AD142" s="21" t="s">
        <v>3072</v>
      </c>
      <c r="AE142" s="21"/>
      <c r="AF142" s="21"/>
      <c r="AG142" s="21"/>
      <c r="AH142" s="21" t="s">
        <v>68</v>
      </c>
      <c r="AI142" s="21"/>
      <c r="AJ142" s="21"/>
      <c r="AK142" s="192"/>
      <c r="AL142" s="21"/>
    </row>
    <row r="143" spans="1:38" s="38" customFormat="1" ht="14">
      <c r="A143" s="36"/>
      <c r="B143" s="29"/>
      <c r="C143" s="1"/>
      <c r="D143" s="7"/>
      <c r="E143" s="1"/>
      <c r="F143" s="1"/>
      <c r="G143" s="1"/>
      <c r="H143" s="76"/>
      <c r="I143" s="2"/>
      <c r="J143" s="1"/>
      <c r="K143" s="1"/>
      <c r="L143" s="1"/>
      <c r="M143" s="1"/>
      <c r="N143" s="72"/>
      <c r="O143" s="1"/>
      <c r="P143" s="20"/>
      <c r="Q143" s="4"/>
      <c r="R143" s="5"/>
      <c r="S143" s="1"/>
      <c r="T143" s="1"/>
      <c r="U143" s="1"/>
      <c r="V143" s="1"/>
      <c r="W143" s="1"/>
      <c r="X143" s="275"/>
      <c r="Y143" s="71"/>
      <c r="Z143" s="309"/>
      <c r="AA143" s="5"/>
      <c r="AB143" s="1"/>
      <c r="AC143" s="1"/>
      <c r="AD143" s="1"/>
      <c r="AE143" s="1"/>
      <c r="AF143" s="1"/>
      <c r="AG143" s="1"/>
      <c r="AH143" s="1"/>
      <c r="AI143" s="1"/>
      <c r="AJ143" s="1"/>
      <c r="AK143" s="286"/>
      <c r="AL143" s="1"/>
    </row>
    <row r="144" spans="1:38" s="38" customFormat="1" ht="14">
      <c r="A144" s="36"/>
      <c r="B144" s="29"/>
      <c r="C144" s="1"/>
      <c r="D144" s="7"/>
      <c r="E144" s="1"/>
      <c r="F144" s="1"/>
      <c r="G144" s="1"/>
      <c r="H144" s="76"/>
      <c r="I144" s="2"/>
      <c r="J144" s="1"/>
      <c r="K144" s="1"/>
      <c r="L144" s="1"/>
      <c r="M144" s="1"/>
      <c r="N144" s="72"/>
      <c r="O144" s="1"/>
      <c r="P144" s="20"/>
      <c r="Q144" s="4"/>
      <c r="R144" s="5"/>
      <c r="S144" s="1"/>
      <c r="T144" s="1"/>
      <c r="U144" s="1"/>
      <c r="V144" s="1"/>
      <c r="W144" s="1"/>
      <c r="X144" s="275"/>
      <c r="Y144" s="71"/>
      <c r="Z144" s="309"/>
      <c r="AA144" s="5"/>
      <c r="AB144" s="1"/>
      <c r="AC144" s="1"/>
      <c r="AD144" s="1"/>
      <c r="AE144" s="1"/>
      <c r="AF144" s="1"/>
      <c r="AG144" s="1"/>
      <c r="AH144" s="1"/>
      <c r="AI144" s="1"/>
      <c r="AJ144" s="1"/>
      <c r="AK144" s="286"/>
      <c r="AL144" s="1"/>
    </row>
    <row r="145" spans="1:38" s="38" customFormat="1" ht="14">
      <c r="A145" s="36"/>
      <c r="B145" s="29"/>
      <c r="C145" s="1"/>
      <c r="D145" s="7"/>
      <c r="E145" s="1"/>
      <c r="F145" s="1"/>
      <c r="G145" s="1"/>
      <c r="H145" s="76"/>
      <c r="I145" s="2"/>
      <c r="J145" s="1"/>
      <c r="K145" s="1"/>
      <c r="L145" s="1"/>
      <c r="M145" s="1"/>
      <c r="N145" s="72"/>
      <c r="O145" s="1"/>
      <c r="P145" s="20"/>
      <c r="Q145" s="4"/>
      <c r="R145" s="5"/>
      <c r="S145" s="1"/>
      <c r="T145" s="1"/>
      <c r="U145" s="1"/>
      <c r="V145" s="1"/>
      <c r="W145" s="1"/>
      <c r="X145" s="275"/>
      <c r="Y145" s="71"/>
      <c r="Z145" s="309"/>
      <c r="AA145" s="5"/>
      <c r="AB145" s="1"/>
      <c r="AC145" s="1"/>
      <c r="AD145" s="1"/>
      <c r="AE145" s="1"/>
      <c r="AF145" s="1"/>
      <c r="AG145" s="1"/>
      <c r="AH145" s="1"/>
      <c r="AI145" s="1"/>
      <c r="AJ145" s="1"/>
      <c r="AK145" s="286"/>
      <c r="AL145" s="1"/>
    </row>
    <row r="146" spans="1:38" s="38" customFormat="1" ht="14">
      <c r="A146" s="36"/>
      <c r="B146" s="29"/>
      <c r="C146" s="1"/>
      <c r="D146" s="7"/>
      <c r="E146" s="1"/>
      <c r="F146" s="1"/>
      <c r="G146" s="1"/>
      <c r="H146" s="76"/>
      <c r="I146" s="2"/>
      <c r="J146" s="1"/>
      <c r="K146" s="1"/>
      <c r="L146" s="1"/>
      <c r="M146" s="1"/>
      <c r="N146" s="72"/>
      <c r="O146" s="1"/>
      <c r="P146" s="20"/>
      <c r="Q146" s="4"/>
      <c r="R146" s="5"/>
      <c r="S146" s="1"/>
      <c r="T146" s="1"/>
      <c r="U146" s="1"/>
      <c r="V146" s="1"/>
      <c r="W146" s="1"/>
      <c r="X146" s="275"/>
      <c r="Y146" s="71"/>
      <c r="Z146" s="309"/>
      <c r="AA146" s="5"/>
      <c r="AB146" s="1"/>
      <c r="AC146" s="1"/>
      <c r="AD146" s="1"/>
      <c r="AE146" s="1"/>
      <c r="AF146" s="1"/>
      <c r="AG146" s="1"/>
      <c r="AH146" s="1"/>
      <c r="AI146" s="1"/>
      <c r="AJ146" s="1"/>
      <c r="AK146" s="286"/>
      <c r="AL146" s="1"/>
    </row>
    <row r="147" spans="1:38" s="38" customFormat="1" ht="13.5" customHeight="1">
      <c r="A147" s="36"/>
      <c r="B147" s="29"/>
      <c r="C147" s="1"/>
      <c r="D147" s="7"/>
      <c r="E147" s="1"/>
      <c r="F147" s="1"/>
      <c r="G147" s="1"/>
      <c r="H147" s="76"/>
      <c r="I147" s="2"/>
      <c r="J147" s="1"/>
      <c r="K147" s="1"/>
      <c r="L147" s="1"/>
      <c r="M147" s="1"/>
      <c r="N147" s="72"/>
      <c r="O147" s="1"/>
      <c r="P147" s="20"/>
      <c r="Q147" s="4"/>
      <c r="R147" s="5"/>
      <c r="S147" s="1"/>
      <c r="T147" s="1"/>
      <c r="U147" s="1"/>
      <c r="V147" s="1"/>
      <c r="W147" s="1"/>
      <c r="X147" s="275"/>
      <c r="Y147" s="71"/>
      <c r="Z147" s="309"/>
      <c r="AA147" s="5"/>
      <c r="AB147" s="1"/>
      <c r="AC147" s="1"/>
      <c r="AD147" s="1"/>
      <c r="AE147" s="1"/>
      <c r="AF147" s="1"/>
      <c r="AG147" s="1"/>
      <c r="AH147" s="1"/>
      <c r="AI147" s="1"/>
      <c r="AJ147" s="1"/>
      <c r="AK147" s="286"/>
      <c r="AL147" s="1"/>
    </row>
    <row r="148" spans="1:38" ht="13.5" thickBot="1"/>
    <row r="149" spans="1:38" ht="14.5" thickTop="1">
      <c r="A149" s="225"/>
      <c r="B149" s="14"/>
      <c r="C149" s="9"/>
      <c r="D149" s="9"/>
      <c r="E149" s="9"/>
      <c r="F149" s="9"/>
      <c r="G149" s="9"/>
      <c r="H149" s="9"/>
      <c r="I149" s="10"/>
      <c r="J149" s="226">
        <f>SUM(J114:J148)</f>
        <v>12</v>
      </c>
      <c r="K149" s="226">
        <f>SUM(K114:K148)</f>
        <v>17</v>
      </c>
      <c r="L149" s="226">
        <f>SUM(L114:L148)</f>
        <v>29</v>
      </c>
      <c r="M149" s="226">
        <f>SUM(M114:M148)</f>
        <v>0</v>
      </c>
      <c r="N149" s="226">
        <f>SUM(N114:N148)</f>
        <v>0</v>
      </c>
      <c r="O149" s="11"/>
      <c r="P149" s="13"/>
      <c r="Q149" s="12"/>
      <c r="R149" s="13"/>
      <c r="S149" s="9"/>
      <c r="T149" s="9"/>
      <c r="U149" s="9"/>
      <c r="V149" s="9"/>
      <c r="W149" s="9"/>
      <c r="X149" s="10"/>
      <c r="Y149" s="227"/>
      <c r="Z149" s="14"/>
      <c r="AA149" s="14"/>
      <c r="AB149" s="14"/>
      <c r="AC149" s="9"/>
      <c r="AD149" s="9"/>
      <c r="AE149" s="9"/>
      <c r="AF149" s="9"/>
      <c r="AG149" s="9"/>
      <c r="AH149" s="9"/>
      <c r="AI149" s="14"/>
      <c r="AJ149" s="14"/>
      <c r="AK149" s="15"/>
      <c r="AL149" s="228"/>
    </row>
    <row r="150" spans="1:38" ht="14">
      <c r="A150" s="229"/>
      <c r="B150" s="230"/>
      <c r="C150" s="231"/>
      <c r="D150" s="231"/>
      <c r="E150" s="231"/>
      <c r="F150" s="231"/>
      <c r="G150" s="231"/>
      <c r="H150" s="231"/>
      <c r="I150" s="232"/>
      <c r="J150" s="813">
        <f>J149+K149</f>
        <v>29</v>
      </c>
      <c r="K150" s="813"/>
      <c r="L150" s="814">
        <f>L149+M149+N149</f>
        <v>29</v>
      </c>
      <c r="M150" s="815"/>
      <c r="N150" s="816"/>
      <c r="O150" s="233"/>
      <c r="P150" s="234"/>
      <c r="Q150" s="233"/>
      <c r="R150" s="231"/>
      <c r="S150" s="231"/>
      <c r="T150" s="232"/>
      <c r="U150" s="231"/>
      <c r="V150" s="231"/>
      <c r="W150" s="232"/>
      <c r="X150" s="235"/>
      <c r="Y150" s="230"/>
      <c r="Z150" s="230"/>
      <c r="AA150" s="230"/>
      <c r="AB150" s="231"/>
      <c r="AC150" s="231"/>
      <c r="AD150" s="231"/>
      <c r="AE150" s="231"/>
      <c r="AF150" s="231"/>
      <c r="AG150" s="231"/>
      <c r="AH150" s="230"/>
      <c r="AI150" s="230"/>
      <c r="AJ150" s="236"/>
      <c r="AK150" s="237"/>
      <c r="AL150" s="237"/>
    </row>
    <row r="151" spans="1:38">
      <c r="A151" s="105"/>
      <c r="O151" s="106"/>
      <c r="P151" s="88"/>
      <c r="T151" s="89"/>
      <c r="W151" s="89"/>
      <c r="X151" s="91"/>
      <c r="Y151" s="88"/>
      <c r="AJ151" s="92"/>
    </row>
    <row r="152" spans="1:38">
      <c r="C152" s="87"/>
      <c r="D152" s="87"/>
      <c r="E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</row>
  </sheetData>
  <autoFilter ref="A30:AL31">
    <filterColumn colId="2" showButton="0"/>
    <filterColumn colId="9" showButton="0"/>
    <filterColumn colId="11" showButton="0"/>
    <filterColumn colId="12" showButton="0"/>
    <filterColumn colId="15" showButton="0"/>
    <filterColumn colId="20" showButton="0"/>
    <filterColumn colId="23" showButton="0"/>
    <filterColumn colId="26" showButton="0"/>
    <filterColumn colId="28" showButton="0"/>
    <filterColumn colId="30" showButton="0"/>
    <filterColumn colId="31" showButton="0"/>
    <filterColumn colId="32" showButton="0"/>
  </autoFilter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50:K150"/>
    <mergeCell ref="L150:N150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A30:A31"/>
    <mergeCell ref="B30:B31"/>
    <mergeCell ref="C30:D30"/>
    <mergeCell ref="E30:E31"/>
    <mergeCell ref="F30:F31"/>
    <mergeCell ref="P30:Q30"/>
    <mergeCell ref="R30:R31"/>
    <mergeCell ref="S30:S31"/>
    <mergeCell ref="T30:T31"/>
    <mergeCell ref="G30:G31"/>
    <mergeCell ref="H30:H31"/>
    <mergeCell ref="I30:I31"/>
    <mergeCell ref="J30:K30"/>
    <mergeCell ref="L30:N30"/>
    <mergeCell ref="AL30:AL31"/>
    <mergeCell ref="J107:K107"/>
    <mergeCell ref="L107:N107"/>
    <mergeCell ref="J25:K25"/>
    <mergeCell ref="L25:N25"/>
    <mergeCell ref="AC30:AD30"/>
    <mergeCell ref="AE30:AH30"/>
    <mergeCell ref="AI30:AI31"/>
    <mergeCell ref="AJ30:AJ31"/>
    <mergeCell ref="AK30:AK31"/>
    <mergeCell ref="U30:V30"/>
    <mergeCell ref="W30:W31"/>
    <mergeCell ref="X30:Y30"/>
    <mergeCell ref="Z30:Z31"/>
    <mergeCell ref="AA30:AB30"/>
    <mergeCell ref="O30:O31"/>
    <mergeCell ref="A112:A113"/>
    <mergeCell ref="B112:B113"/>
    <mergeCell ref="C112:D112"/>
    <mergeCell ref="E112:E113"/>
    <mergeCell ref="F112:F113"/>
    <mergeCell ref="G112:G113"/>
    <mergeCell ref="H112:H113"/>
    <mergeCell ref="I112:I113"/>
    <mergeCell ref="J112:K112"/>
    <mergeCell ref="L112:N112"/>
    <mergeCell ref="O112:O113"/>
    <mergeCell ref="P112:Q112"/>
    <mergeCell ref="R112:R113"/>
    <mergeCell ref="S112:S113"/>
    <mergeCell ref="T112:T113"/>
    <mergeCell ref="U112:V112"/>
    <mergeCell ref="W112:W113"/>
    <mergeCell ref="X112:Y112"/>
    <mergeCell ref="Z112:Z113"/>
    <mergeCell ref="AA112:AB112"/>
    <mergeCell ref="AL112:AL113"/>
    <mergeCell ref="AC112:AD112"/>
    <mergeCell ref="AE112:AH112"/>
    <mergeCell ref="AI112:AI113"/>
    <mergeCell ref="AJ112:AJ113"/>
    <mergeCell ref="AK112:AK113"/>
  </mergeCells>
  <conditionalFormatting sqref="G4:G5">
    <cfRule type="duplicateValues" dxfId="92" priority="29"/>
  </conditionalFormatting>
  <conditionalFormatting sqref="H4:H5">
    <cfRule type="duplicateValues" dxfId="91" priority="30"/>
  </conditionalFormatting>
  <conditionalFormatting sqref="G30:G31">
    <cfRule type="duplicateValues" dxfId="90" priority="4"/>
  </conditionalFormatting>
  <conditionalFormatting sqref="H30:H31">
    <cfRule type="duplicateValues" dxfId="89" priority="5"/>
  </conditionalFormatting>
  <conditionalFormatting sqref="G112:G113">
    <cfRule type="duplicateValues" dxfId="88" priority="1"/>
  </conditionalFormatting>
  <conditionalFormatting sqref="H112:H113">
    <cfRule type="duplicateValues" dxfId="87" priority="2"/>
  </conditionalFormatting>
  <conditionalFormatting sqref="I4:I5">
    <cfRule type="duplicateValues" dxfId="86" priority="44"/>
  </conditionalFormatting>
  <conditionalFormatting sqref="I30:I31">
    <cfRule type="duplicateValues" dxfId="85" priority="45"/>
  </conditionalFormatting>
  <conditionalFormatting sqref="I112:I113">
    <cfRule type="duplicateValues" dxfId="84" priority="46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46"/>
  <sheetViews>
    <sheetView topLeftCell="H130" zoomScale="70" zoomScaleNormal="70" workbookViewId="0">
      <selection activeCell="M107" sqref="M107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5.26953125" style="88" customWidth="1"/>
    <col min="4" max="4" width="19.36328125" style="88" customWidth="1"/>
    <col min="5" max="5" width="18.453125" style="88" customWidth="1"/>
    <col min="6" max="6" width="14" style="88" customWidth="1"/>
    <col min="7" max="7" width="16.453125" style="88" customWidth="1"/>
    <col min="8" max="8" width="16.7265625" style="88" customWidth="1"/>
    <col min="9" max="9" width="30.7265625" style="89" customWidth="1"/>
    <col min="10" max="14" width="6.08984375" style="88" customWidth="1"/>
    <col min="15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24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25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4.5" thickTop="1">
      <c r="A6" s="64"/>
      <c r="B6" s="29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20"/>
      <c r="Q6" s="4"/>
      <c r="R6" s="1"/>
      <c r="S6" s="1"/>
      <c r="T6" s="1"/>
      <c r="U6" s="1"/>
      <c r="V6" s="1"/>
      <c r="W6" s="1"/>
      <c r="X6" s="2"/>
      <c r="Y6" s="71"/>
      <c r="Z6" s="4"/>
      <c r="AA6" s="1"/>
      <c r="AB6" s="1"/>
      <c r="AC6" s="1"/>
      <c r="AD6" s="1"/>
      <c r="AE6" s="1"/>
      <c r="AF6" s="1"/>
      <c r="AG6" s="1"/>
      <c r="AH6" s="1"/>
      <c r="AI6" s="1"/>
      <c r="AJ6" s="1"/>
      <c r="AK6" s="286"/>
      <c r="AL6" s="1"/>
    </row>
    <row r="7" spans="1:38" s="97" customFormat="1" ht="14">
      <c r="A7" s="64">
        <v>1</v>
      </c>
      <c r="B7" s="29" t="s">
        <v>282</v>
      </c>
      <c r="C7" s="1" t="s">
        <v>128</v>
      </c>
      <c r="D7" s="1" t="s">
        <v>529</v>
      </c>
      <c r="E7" s="1" t="s">
        <v>435</v>
      </c>
      <c r="F7" s="1" t="s">
        <v>1725</v>
      </c>
      <c r="G7" s="1" t="s">
        <v>1726</v>
      </c>
      <c r="H7" s="1" t="s">
        <v>1727</v>
      </c>
      <c r="I7" s="2" t="s">
        <v>1728</v>
      </c>
      <c r="J7" s="1">
        <v>1</v>
      </c>
      <c r="K7" s="1"/>
      <c r="L7" s="1">
        <v>1</v>
      </c>
      <c r="M7" s="1"/>
      <c r="N7" s="1"/>
      <c r="O7" s="1" t="s">
        <v>130</v>
      </c>
      <c r="P7" s="20">
        <v>42745</v>
      </c>
      <c r="Q7" s="4" t="str">
        <f ca="1">DATEDIF(P7,NOW(),"Y")&amp;" Tahun "&amp;DATEDIF(P7,NOW(),"YM")&amp;" Bulan"&amp;DATEDIF(P7,NOW(),"MD")&amp;" Hari"</f>
        <v>5 Tahun 6 Bulan26 Hari</v>
      </c>
      <c r="R7" s="1" t="s">
        <v>58</v>
      </c>
      <c r="S7" s="1" t="s">
        <v>146</v>
      </c>
      <c r="T7" s="1" t="s">
        <v>73</v>
      </c>
      <c r="U7" s="1" t="s">
        <v>68</v>
      </c>
      <c r="V7" s="1" t="s">
        <v>68</v>
      </c>
      <c r="W7" s="1" t="s">
        <v>76</v>
      </c>
      <c r="X7" s="2" t="s">
        <v>2659</v>
      </c>
      <c r="Y7" s="71">
        <v>33745</v>
      </c>
      <c r="Z7" s="4" t="str">
        <f ca="1">DATEDIF(Y7,NOW(),"Y")&amp;" Tahun "&amp;DATEDIF(Y7,NOW(),"YM")&amp;" Bulan"</f>
        <v>30 Tahun 2 Bulan</v>
      </c>
      <c r="AA7" s="1"/>
      <c r="AB7" s="1"/>
      <c r="AC7" s="1" t="s">
        <v>1893</v>
      </c>
      <c r="AD7" s="1" t="s">
        <v>4658</v>
      </c>
      <c r="AE7" s="1"/>
      <c r="AF7" s="1" t="s">
        <v>146</v>
      </c>
      <c r="AG7" s="1" t="s">
        <v>146</v>
      </c>
      <c r="AH7" s="1" t="s">
        <v>146</v>
      </c>
      <c r="AI7" s="1">
        <v>17010933467</v>
      </c>
      <c r="AJ7" s="1"/>
      <c r="AK7" s="286">
        <v>168008076956000</v>
      </c>
      <c r="AL7" s="1">
        <v>503222092</v>
      </c>
    </row>
    <row r="8" spans="1:38" s="97" customFormat="1" ht="14">
      <c r="A8" s="64">
        <v>2</v>
      </c>
      <c r="B8" s="29" t="s">
        <v>282</v>
      </c>
      <c r="C8" s="1" t="s">
        <v>128</v>
      </c>
      <c r="D8" s="1" t="s">
        <v>529</v>
      </c>
      <c r="E8" s="1" t="s">
        <v>435</v>
      </c>
      <c r="F8" s="1" t="s">
        <v>1316</v>
      </c>
      <c r="G8" s="1" t="s">
        <v>1317</v>
      </c>
      <c r="H8" s="1" t="s">
        <v>1318</v>
      </c>
      <c r="I8" s="2" t="s">
        <v>1319</v>
      </c>
      <c r="J8" s="1">
        <v>1</v>
      </c>
      <c r="K8" s="1"/>
      <c r="L8" s="1">
        <v>1</v>
      </c>
      <c r="M8" s="1"/>
      <c r="N8" s="1"/>
      <c r="O8" s="1" t="s">
        <v>6348</v>
      </c>
      <c r="P8" s="20">
        <v>41717</v>
      </c>
      <c r="Q8" s="4" t="str">
        <f ca="1">DATEDIF(P8,NOW(),"Y")&amp;" Tahun "&amp;DATEDIF(P8,NOW(),"YM")&amp;" Bulan"&amp;DATEDIF(P8,NOW(),"MD")&amp;" Hari"</f>
        <v>8 Tahun 4 Bulan17 Hari</v>
      </c>
      <c r="R8" s="1" t="s">
        <v>81</v>
      </c>
      <c r="S8" s="1" t="s">
        <v>146</v>
      </c>
      <c r="T8" s="1" t="s">
        <v>49</v>
      </c>
      <c r="U8" s="1" t="s">
        <v>50</v>
      </c>
      <c r="V8" s="1" t="s">
        <v>50</v>
      </c>
      <c r="W8" s="1" t="s">
        <v>56</v>
      </c>
      <c r="X8" s="2" t="s">
        <v>169</v>
      </c>
      <c r="Y8" s="71">
        <v>32112</v>
      </c>
      <c r="Z8" s="4" t="str">
        <f ca="1">DATEDIF(Y8,NOW(),"Y")&amp;" Tahun "&amp;DATEDIF(Y8,NOW(),"YM")&amp;" Bulan"</f>
        <v>34 Tahun 8 Bulan</v>
      </c>
      <c r="AA8" s="1"/>
      <c r="AB8" s="1"/>
      <c r="AC8" s="1" t="s">
        <v>1474</v>
      </c>
      <c r="AD8" s="1" t="s">
        <v>4636</v>
      </c>
      <c r="AE8" s="1"/>
      <c r="AF8" s="1" t="s">
        <v>146</v>
      </c>
      <c r="AG8" s="1" t="s">
        <v>146</v>
      </c>
      <c r="AH8" s="1" t="s">
        <v>146</v>
      </c>
      <c r="AI8" s="1">
        <v>15001890514</v>
      </c>
      <c r="AJ8" s="1"/>
      <c r="AK8" s="286">
        <v>723891297956000</v>
      </c>
      <c r="AL8" s="1">
        <v>356966207</v>
      </c>
    </row>
    <row r="9" spans="1:38" s="97" customFormat="1" ht="14">
      <c r="A9" s="64">
        <v>3</v>
      </c>
      <c r="B9" s="29" t="s">
        <v>282</v>
      </c>
      <c r="C9" s="1" t="s">
        <v>128</v>
      </c>
      <c r="D9" s="1" t="s">
        <v>529</v>
      </c>
      <c r="E9" s="1" t="s">
        <v>164</v>
      </c>
      <c r="F9" s="1"/>
      <c r="G9" s="1" t="s">
        <v>1733</v>
      </c>
      <c r="H9" s="1" t="s">
        <v>1734</v>
      </c>
      <c r="I9" s="2" t="s">
        <v>1735</v>
      </c>
      <c r="J9" s="1"/>
      <c r="K9" s="1">
        <v>1</v>
      </c>
      <c r="L9" s="1">
        <v>1</v>
      </c>
      <c r="M9" s="1"/>
      <c r="N9" s="1"/>
      <c r="O9" s="1" t="s">
        <v>107</v>
      </c>
      <c r="P9" s="20">
        <v>43862</v>
      </c>
      <c r="Q9" s="4" t="str">
        <f ca="1">DATEDIF(P9,NOW(),"Y")&amp;" Tahun "&amp;DATEDIF(P9,NOW(),"YM")&amp;" Bulan"&amp;DATEDIF(P9,NOW(),"MD")&amp;" Hari"</f>
        <v>2 Tahun 6 Bulan4 Hari</v>
      </c>
      <c r="R9" s="1" t="s">
        <v>54</v>
      </c>
      <c r="S9" s="1" t="s">
        <v>62</v>
      </c>
      <c r="T9" s="1" t="s">
        <v>63</v>
      </c>
      <c r="U9" s="1" t="s">
        <v>66</v>
      </c>
      <c r="V9" s="1" t="s">
        <v>118</v>
      </c>
      <c r="W9" s="1" t="s">
        <v>76</v>
      </c>
      <c r="X9" s="2" t="s">
        <v>57</v>
      </c>
      <c r="Y9" s="71">
        <v>36399</v>
      </c>
      <c r="Z9" s="4" t="str">
        <f ca="1">DATEDIF(Y9,NOW(),"Y")&amp;" Tahun "&amp;DATEDIF(Y9,NOW(),"YM")&amp;" Bulan"</f>
        <v>22 Tahun 11 Bulan</v>
      </c>
      <c r="AA9" s="1"/>
      <c r="AB9" s="1"/>
      <c r="AC9" s="1" t="s">
        <v>1893</v>
      </c>
      <c r="AD9" s="1" t="s">
        <v>3083</v>
      </c>
      <c r="AE9" s="1" t="s">
        <v>57</v>
      </c>
      <c r="AF9" s="1"/>
      <c r="AG9" s="1"/>
      <c r="AH9" s="1"/>
      <c r="AI9" s="1">
        <v>19093378677</v>
      </c>
      <c r="AJ9" s="1"/>
      <c r="AK9" s="286"/>
      <c r="AL9" s="1">
        <v>865530829</v>
      </c>
    </row>
    <row r="10" spans="1:38" s="97" customFormat="1" ht="14">
      <c r="A10" s="64">
        <v>4</v>
      </c>
      <c r="B10" s="29" t="s">
        <v>282</v>
      </c>
      <c r="C10" s="1" t="s">
        <v>128</v>
      </c>
      <c r="D10" s="1" t="s">
        <v>529</v>
      </c>
      <c r="E10" s="1" t="s">
        <v>164</v>
      </c>
      <c r="F10" s="1" t="s">
        <v>1736</v>
      </c>
      <c r="G10" s="1" t="s">
        <v>1737</v>
      </c>
      <c r="H10" s="1" t="s">
        <v>1738</v>
      </c>
      <c r="I10" s="2" t="s">
        <v>1739</v>
      </c>
      <c r="J10" s="1"/>
      <c r="K10" s="1">
        <v>1</v>
      </c>
      <c r="L10" s="1">
        <v>1</v>
      </c>
      <c r="M10" s="1"/>
      <c r="N10" s="1"/>
      <c r="O10" s="1" t="s">
        <v>107</v>
      </c>
      <c r="P10" s="20">
        <v>43305</v>
      </c>
      <c r="Q10" s="4" t="str">
        <f ca="1">DATEDIF(P10,NOW(),"Y")&amp;" Tahun "&amp;DATEDIF(P10,NOW(),"YM")&amp;" Bulan"&amp;DATEDIF(P10,NOW(),"MD")&amp;" Hari"</f>
        <v>4 Tahun 0 Bulan12 Hari</v>
      </c>
      <c r="R10" s="1" t="s">
        <v>58</v>
      </c>
      <c r="S10" s="1" t="s">
        <v>146</v>
      </c>
      <c r="T10" s="1" t="s">
        <v>49</v>
      </c>
      <c r="U10" s="1" t="s">
        <v>124</v>
      </c>
      <c r="V10" s="1" t="s">
        <v>264</v>
      </c>
      <c r="W10" s="1" t="s">
        <v>76</v>
      </c>
      <c r="X10" s="2" t="s">
        <v>165</v>
      </c>
      <c r="Y10" s="71">
        <v>36882</v>
      </c>
      <c r="Z10" s="4" t="str">
        <f ca="1">DATEDIF(Y10,NOW(),"Y")&amp;" Tahun "&amp;DATEDIF(Y10,NOW(),"YM")&amp;" Bulan"</f>
        <v>21 Tahun 7 Bulan</v>
      </c>
      <c r="AA10" s="1"/>
      <c r="AB10" s="1"/>
      <c r="AC10" s="1" t="s">
        <v>1893</v>
      </c>
      <c r="AD10" s="1" t="s">
        <v>3084</v>
      </c>
      <c r="AE10" s="1"/>
      <c r="AF10" s="1" t="s">
        <v>57</v>
      </c>
      <c r="AG10" s="1" t="s">
        <v>146</v>
      </c>
      <c r="AH10" s="1" t="s">
        <v>146</v>
      </c>
      <c r="AI10" s="1">
        <v>18059079642</v>
      </c>
      <c r="AJ10" s="1"/>
      <c r="AK10" s="286"/>
      <c r="AL10" s="1">
        <v>732810253</v>
      </c>
    </row>
    <row r="11" spans="1:38" s="97" customFormat="1" ht="14">
      <c r="A11" s="64">
        <v>5</v>
      </c>
      <c r="B11" s="29" t="s">
        <v>282</v>
      </c>
      <c r="C11" s="1" t="s">
        <v>128</v>
      </c>
      <c r="D11" s="1" t="s">
        <v>529</v>
      </c>
      <c r="E11" s="1" t="s">
        <v>296</v>
      </c>
      <c r="F11" s="1" t="s">
        <v>1717</v>
      </c>
      <c r="G11" s="1" t="s">
        <v>1718</v>
      </c>
      <c r="H11" s="1" t="s">
        <v>1719</v>
      </c>
      <c r="I11" s="2" t="s">
        <v>1720</v>
      </c>
      <c r="J11" s="1">
        <v>1</v>
      </c>
      <c r="K11" s="1"/>
      <c r="L11" s="1">
        <v>1</v>
      </c>
      <c r="M11" s="1"/>
      <c r="N11" s="1"/>
      <c r="O11" s="1" t="s">
        <v>47</v>
      </c>
      <c r="P11" s="20">
        <v>42421</v>
      </c>
      <c r="Q11" s="4" t="str">
        <f t="shared" ref="Q11:Q14" ca="1" si="0">DATEDIF(P11,NOW(),"Y")&amp;" Tahun "&amp;DATEDIF(P11,NOW(),"YM")&amp;" Bulan"&amp;DATEDIF(P11,NOW(),"MD")&amp;" Hari"</f>
        <v>6 Tahun 5 Bulan15 Hari</v>
      </c>
      <c r="R11" s="1" t="s">
        <v>58</v>
      </c>
      <c r="S11" s="1" t="s">
        <v>123</v>
      </c>
      <c r="T11" s="1" t="s">
        <v>49</v>
      </c>
      <c r="U11" s="1" t="s">
        <v>50</v>
      </c>
      <c r="V11" s="1" t="s">
        <v>50</v>
      </c>
      <c r="W11" s="1" t="s">
        <v>88</v>
      </c>
      <c r="X11" s="2" t="s">
        <v>207</v>
      </c>
      <c r="Y11" s="71">
        <v>34900</v>
      </c>
      <c r="Z11" s="4" t="str">
        <f t="shared" ref="Z11:Z14" ca="1" si="1">DATEDIF(Y11,NOW(),"Y")&amp;" Tahun "&amp;DATEDIF(Y11,NOW(),"YM")&amp;" Bulan"</f>
        <v>27 Tahun 0 Bulan</v>
      </c>
      <c r="AA11" s="1"/>
      <c r="AB11" s="1"/>
      <c r="AC11" s="1" t="s">
        <v>1893</v>
      </c>
      <c r="AD11" s="1" t="s">
        <v>4656</v>
      </c>
      <c r="AE11" s="1"/>
      <c r="AF11" s="1" t="s">
        <v>146</v>
      </c>
      <c r="AG11" s="1" t="s">
        <v>146</v>
      </c>
      <c r="AH11" s="1" t="s">
        <v>146</v>
      </c>
      <c r="AI11" s="1">
        <v>16014081323</v>
      </c>
      <c r="AJ11" s="1"/>
      <c r="AK11" s="286"/>
      <c r="AL11" s="1">
        <v>434853728</v>
      </c>
    </row>
    <row r="12" spans="1:38" s="97" customFormat="1" ht="14">
      <c r="A12" s="64">
        <v>6</v>
      </c>
      <c r="B12" s="29" t="s">
        <v>282</v>
      </c>
      <c r="C12" s="1" t="s">
        <v>128</v>
      </c>
      <c r="D12" s="1" t="s">
        <v>529</v>
      </c>
      <c r="E12" s="1" t="s">
        <v>853</v>
      </c>
      <c r="F12" s="1" t="s">
        <v>1721</v>
      </c>
      <c r="G12" s="1" t="s">
        <v>1722</v>
      </c>
      <c r="H12" s="1" t="s">
        <v>1723</v>
      </c>
      <c r="I12" s="2" t="s">
        <v>1724</v>
      </c>
      <c r="J12" s="1">
        <v>1</v>
      </c>
      <c r="K12" s="1"/>
      <c r="L12" s="1">
        <v>1</v>
      </c>
      <c r="M12" s="1"/>
      <c r="N12" s="1"/>
      <c r="O12" s="1" t="s">
        <v>99</v>
      </c>
      <c r="P12" s="20">
        <v>42745</v>
      </c>
      <c r="Q12" s="4" t="str">
        <f t="shared" ca="1" si="0"/>
        <v>5 Tahun 6 Bulan26 Hari</v>
      </c>
      <c r="R12" s="1" t="s">
        <v>58</v>
      </c>
      <c r="S12" s="1" t="s">
        <v>146</v>
      </c>
      <c r="T12" s="1" t="s">
        <v>73</v>
      </c>
      <c r="U12" s="1" t="s">
        <v>68</v>
      </c>
      <c r="V12" s="1" t="s">
        <v>68</v>
      </c>
      <c r="W12" s="1" t="s">
        <v>76</v>
      </c>
      <c r="X12" s="2" t="s">
        <v>140</v>
      </c>
      <c r="Y12" s="71">
        <v>32305</v>
      </c>
      <c r="Z12" s="4" t="str">
        <f t="shared" ca="1" si="1"/>
        <v>34 Tahun 1 Bulan</v>
      </c>
      <c r="AA12" s="1"/>
      <c r="AB12" s="1"/>
      <c r="AC12" s="1" t="s">
        <v>1893</v>
      </c>
      <c r="AD12" s="1" t="s">
        <v>4654</v>
      </c>
      <c r="AE12" s="1"/>
      <c r="AF12" s="1" t="s">
        <v>146</v>
      </c>
      <c r="AG12" s="1" t="s">
        <v>146</v>
      </c>
      <c r="AH12" s="1" t="s">
        <v>146</v>
      </c>
      <c r="AI12" s="1">
        <v>17031023462</v>
      </c>
      <c r="AJ12" s="1"/>
      <c r="AK12" s="286"/>
      <c r="AL12" s="1">
        <v>503346233</v>
      </c>
    </row>
    <row r="13" spans="1:38" s="97" customFormat="1" ht="14">
      <c r="A13" s="64">
        <v>7</v>
      </c>
      <c r="B13" s="29" t="s">
        <v>282</v>
      </c>
      <c r="C13" s="1" t="s">
        <v>128</v>
      </c>
      <c r="D13" s="1" t="s">
        <v>529</v>
      </c>
      <c r="E13" s="1" t="s">
        <v>296</v>
      </c>
      <c r="F13" s="1" t="s">
        <v>1729</v>
      </c>
      <c r="G13" s="1" t="s">
        <v>1730</v>
      </c>
      <c r="H13" s="1" t="s">
        <v>1731</v>
      </c>
      <c r="I13" s="2" t="s">
        <v>1732</v>
      </c>
      <c r="J13" s="1">
        <v>1</v>
      </c>
      <c r="K13" s="1"/>
      <c r="L13" s="1">
        <v>1</v>
      </c>
      <c r="M13" s="1"/>
      <c r="N13" s="1"/>
      <c r="O13" s="1" t="s">
        <v>120</v>
      </c>
      <c r="P13" s="20">
        <v>42910</v>
      </c>
      <c r="Q13" s="4" t="str">
        <f t="shared" ca="1" si="0"/>
        <v>5 Tahun 1 Bulan12 Hari</v>
      </c>
      <c r="R13" s="1" t="s">
        <v>54</v>
      </c>
      <c r="S13" s="1" t="s">
        <v>146</v>
      </c>
      <c r="T13" s="1" t="s">
        <v>49</v>
      </c>
      <c r="U13" s="1" t="s">
        <v>50</v>
      </c>
      <c r="V13" s="1" t="s">
        <v>50</v>
      </c>
      <c r="W13" s="1" t="s">
        <v>88</v>
      </c>
      <c r="X13" s="2" t="s">
        <v>169</v>
      </c>
      <c r="Y13" s="71">
        <v>33491</v>
      </c>
      <c r="Z13" s="4" t="str">
        <f t="shared" ca="1" si="1"/>
        <v>30 Tahun 10 Bulan</v>
      </c>
      <c r="AA13" s="1"/>
      <c r="AB13" s="1"/>
      <c r="AC13" s="1" t="s">
        <v>1893</v>
      </c>
      <c r="AD13" s="1" t="s">
        <v>4655</v>
      </c>
      <c r="AE13" s="1"/>
      <c r="AF13" s="1" t="s">
        <v>146</v>
      </c>
      <c r="AG13" s="1" t="s">
        <v>146</v>
      </c>
      <c r="AH13" s="1" t="s">
        <v>146</v>
      </c>
      <c r="AI13" s="1">
        <v>17064030145</v>
      </c>
      <c r="AJ13" s="1"/>
      <c r="AK13" s="286"/>
      <c r="AL13" s="1">
        <v>583216787</v>
      </c>
    </row>
    <row r="14" spans="1:38" s="97" customFormat="1" ht="14">
      <c r="A14" s="64">
        <v>8</v>
      </c>
      <c r="B14" s="29" t="s">
        <v>282</v>
      </c>
      <c r="C14" s="1" t="s">
        <v>128</v>
      </c>
      <c r="D14" s="1" t="s">
        <v>529</v>
      </c>
      <c r="E14" s="1" t="s">
        <v>296</v>
      </c>
      <c r="F14" s="1"/>
      <c r="G14" s="1" t="s">
        <v>3451</v>
      </c>
      <c r="H14" s="1" t="s">
        <v>1740</v>
      </c>
      <c r="I14" s="2" t="s">
        <v>1741</v>
      </c>
      <c r="J14" s="1">
        <v>1</v>
      </c>
      <c r="K14" s="1"/>
      <c r="L14" s="1">
        <v>1</v>
      </c>
      <c r="M14" s="1"/>
      <c r="N14" s="1"/>
      <c r="O14" s="1" t="s">
        <v>107</v>
      </c>
      <c r="P14" s="20">
        <v>44353</v>
      </c>
      <c r="Q14" s="4" t="str">
        <f t="shared" ca="1" si="0"/>
        <v>1 Tahun 1 Bulan30 Hari</v>
      </c>
      <c r="R14" s="1" t="s">
        <v>54</v>
      </c>
      <c r="S14" s="1" t="s">
        <v>62</v>
      </c>
      <c r="T14" s="1" t="s">
        <v>73</v>
      </c>
      <c r="U14" s="1" t="s">
        <v>68</v>
      </c>
      <c r="V14" s="1" t="s">
        <v>68</v>
      </c>
      <c r="W14" s="1" t="s">
        <v>76</v>
      </c>
      <c r="X14" s="2" t="s">
        <v>2660</v>
      </c>
      <c r="Y14" s="71">
        <v>35169</v>
      </c>
      <c r="Z14" s="4" t="str">
        <f t="shared" ca="1" si="1"/>
        <v>26 Tahun 3 Bulan</v>
      </c>
      <c r="AA14" s="1" t="s">
        <v>3085</v>
      </c>
      <c r="AB14" s="1" t="s">
        <v>3086</v>
      </c>
      <c r="AC14" s="1" t="s">
        <v>1893</v>
      </c>
      <c r="AD14" s="1" t="s">
        <v>3087</v>
      </c>
      <c r="AE14" s="1"/>
      <c r="AF14" s="1" t="s">
        <v>146</v>
      </c>
      <c r="AG14" s="1" t="s">
        <v>146</v>
      </c>
      <c r="AH14" s="1" t="s">
        <v>68</v>
      </c>
      <c r="AI14" s="1">
        <v>20048120578</v>
      </c>
      <c r="AJ14" s="1"/>
      <c r="AK14" s="286"/>
      <c r="AL14" s="1">
        <v>822001895</v>
      </c>
    </row>
    <row r="15" spans="1:38" s="97" customFormat="1" ht="14">
      <c r="A15" s="64">
        <v>9</v>
      </c>
      <c r="B15" s="29" t="s">
        <v>282</v>
      </c>
      <c r="C15" s="1" t="s">
        <v>128</v>
      </c>
      <c r="D15" s="1" t="s">
        <v>529</v>
      </c>
      <c r="E15" s="1" t="s">
        <v>853</v>
      </c>
      <c r="F15" s="1"/>
      <c r="G15" s="1" t="s">
        <v>1714</v>
      </c>
      <c r="H15" s="1" t="s">
        <v>1715</v>
      </c>
      <c r="I15" s="2" t="s">
        <v>1716</v>
      </c>
      <c r="J15" s="1">
        <v>1</v>
      </c>
      <c r="K15" s="1"/>
      <c r="L15" s="1">
        <v>1</v>
      </c>
      <c r="M15" s="1"/>
      <c r="N15" s="1"/>
      <c r="O15" s="1" t="s">
        <v>120</v>
      </c>
      <c r="P15" s="20">
        <v>44455</v>
      </c>
      <c r="Q15" s="4" t="str">
        <f ca="1">DATEDIF(P15,NOW(),"Y")&amp;" Tahun "&amp;DATEDIF(P15,NOW(),"YM")&amp;" Bulan"&amp;DATEDIF(P15,NOW(),"MD")&amp;" Hari"</f>
        <v>0 Tahun 10 Bulan20 Hari</v>
      </c>
      <c r="R15" s="1" t="s">
        <v>109</v>
      </c>
      <c r="S15" s="1" t="s">
        <v>123</v>
      </c>
      <c r="T15" s="1" t="s">
        <v>49</v>
      </c>
      <c r="U15" s="1" t="s">
        <v>50</v>
      </c>
      <c r="V15" s="1" t="s">
        <v>146</v>
      </c>
      <c r="W15" s="1" t="s">
        <v>88</v>
      </c>
      <c r="X15" s="2" t="s">
        <v>2658</v>
      </c>
      <c r="Y15" s="71">
        <v>33707</v>
      </c>
      <c r="Z15" s="4" t="str">
        <f ca="1">DATEDIF(Y15,NOW(),"Y")&amp;" Tahun "&amp;DATEDIF(Y15,NOW(),"YM")&amp;" Bulan"</f>
        <v>30 Tahun 3 Bulan</v>
      </c>
      <c r="AA15" s="1"/>
      <c r="AB15" s="1"/>
      <c r="AC15" s="1" t="s">
        <v>1893</v>
      </c>
      <c r="AD15" s="1" t="s">
        <v>3082</v>
      </c>
      <c r="AE15" s="1"/>
      <c r="AF15" s="1" t="s">
        <v>57</v>
      </c>
      <c r="AG15" s="1" t="s">
        <v>146</v>
      </c>
      <c r="AH15" s="1" t="s">
        <v>146</v>
      </c>
      <c r="AI15" s="1">
        <v>19041099979</v>
      </c>
      <c r="AJ15" s="1"/>
      <c r="AK15" s="286">
        <v>952161297956000</v>
      </c>
      <c r="AL15" s="1">
        <v>843890980</v>
      </c>
    </row>
    <row r="16" spans="1:38" s="97" customFormat="1" ht="14.5">
      <c r="A16" s="64">
        <v>10</v>
      </c>
      <c r="B16" s="29" t="s">
        <v>282</v>
      </c>
      <c r="C16" s="1" t="s">
        <v>128</v>
      </c>
      <c r="D16" s="1" t="s">
        <v>529</v>
      </c>
      <c r="E16" s="1" t="s">
        <v>296</v>
      </c>
      <c r="F16" s="1"/>
      <c r="G16" s="160" t="s">
        <v>4770</v>
      </c>
      <c r="H16" s="1" t="s">
        <v>1710</v>
      </c>
      <c r="I16" s="2" t="s">
        <v>1711</v>
      </c>
      <c r="J16" s="1">
        <v>1</v>
      </c>
      <c r="K16" s="1"/>
      <c r="L16" s="1">
        <v>1</v>
      </c>
      <c r="M16" s="1"/>
      <c r="N16" s="1"/>
      <c r="O16" s="1" t="s">
        <v>107</v>
      </c>
      <c r="P16" s="20">
        <v>44478</v>
      </c>
      <c r="Q16" s="4" t="str">
        <f ca="1">DATEDIF(P16,NOW(),"Y")&amp;" Tahun "&amp;DATEDIF(P16,NOW(),"YM")&amp;" Bulan"&amp;DATEDIF(P16,NOW(),"MD")&amp;" Hari"</f>
        <v>0 Tahun 9 Bulan27 Hari</v>
      </c>
      <c r="R16" s="1" t="s">
        <v>54</v>
      </c>
      <c r="S16" s="1" t="s">
        <v>62</v>
      </c>
      <c r="T16" s="1" t="s">
        <v>73</v>
      </c>
      <c r="U16" s="1" t="s">
        <v>68</v>
      </c>
      <c r="V16" s="1" t="s">
        <v>140</v>
      </c>
      <c r="W16" s="1" t="s">
        <v>76</v>
      </c>
      <c r="X16" s="2" t="s">
        <v>2656</v>
      </c>
      <c r="Y16" s="3">
        <v>34988</v>
      </c>
      <c r="Z16" s="4" t="s">
        <v>4322</v>
      </c>
      <c r="AA16" s="1"/>
      <c r="AB16" s="1"/>
      <c r="AC16" s="1" t="s">
        <v>1893</v>
      </c>
      <c r="AD16" s="1" t="s">
        <v>3079</v>
      </c>
      <c r="AE16" s="1"/>
      <c r="AF16" s="1" t="s">
        <v>146</v>
      </c>
      <c r="AG16" s="1" t="s">
        <v>146</v>
      </c>
      <c r="AH16" s="1" t="s">
        <v>68</v>
      </c>
      <c r="AI16" s="1"/>
      <c r="AJ16" s="1"/>
      <c r="AK16" s="286"/>
      <c r="AL16" s="1"/>
    </row>
    <row r="17" spans="1:38" s="97" customFormat="1" ht="14.5">
      <c r="A17" s="64">
        <v>11</v>
      </c>
      <c r="B17" s="29" t="s">
        <v>282</v>
      </c>
      <c r="C17" s="1" t="s">
        <v>128</v>
      </c>
      <c r="D17" s="1" t="s">
        <v>529</v>
      </c>
      <c r="E17" s="1" t="s">
        <v>853</v>
      </c>
      <c r="F17" s="1"/>
      <c r="G17" s="160" t="s">
        <v>4769</v>
      </c>
      <c r="H17" s="1" t="s">
        <v>1712</v>
      </c>
      <c r="I17" s="2" t="s">
        <v>1713</v>
      </c>
      <c r="J17" s="1">
        <v>1</v>
      </c>
      <c r="K17" s="1"/>
      <c r="L17" s="1">
        <v>1</v>
      </c>
      <c r="M17" s="1"/>
      <c r="N17" s="1"/>
      <c r="O17" s="1" t="s">
        <v>120</v>
      </c>
      <c r="P17" s="20">
        <v>44478</v>
      </c>
      <c r="Q17" s="4" t="str">
        <f ca="1">DATEDIF(P17,NOW(),"Y")&amp;" Tahun "&amp;DATEDIF(P17,NOW(),"YM")&amp;" Bulan"&amp;DATEDIF(P17,NOW(),"MD")&amp;" Hari"</f>
        <v>0 Tahun 9 Bulan27 Hari</v>
      </c>
      <c r="R17" s="1" t="s">
        <v>109</v>
      </c>
      <c r="S17" s="1" t="s">
        <v>137</v>
      </c>
      <c r="T17" s="1" t="s">
        <v>73</v>
      </c>
      <c r="U17" s="1" t="s">
        <v>68</v>
      </c>
      <c r="V17" s="1" t="s">
        <v>68</v>
      </c>
      <c r="W17" s="1" t="s">
        <v>88</v>
      </c>
      <c r="X17" s="2" t="s">
        <v>2657</v>
      </c>
      <c r="Y17" s="3">
        <v>32844</v>
      </c>
      <c r="Z17" s="4" t="s">
        <v>4323</v>
      </c>
      <c r="AA17" s="1"/>
      <c r="AB17" s="1"/>
      <c r="AC17" s="1" t="s">
        <v>1893</v>
      </c>
      <c r="AD17" s="1" t="s">
        <v>3080</v>
      </c>
      <c r="AE17" s="1"/>
      <c r="AF17" s="1" t="s">
        <v>146</v>
      </c>
      <c r="AG17" s="1" t="s">
        <v>74</v>
      </c>
      <c r="AH17" s="1" t="s">
        <v>146</v>
      </c>
      <c r="AI17" s="1">
        <v>19048702831</v>
      </c>
      <c r="AJ17" s="1"/>
      <c r="AK17" s="286"/>
      <c r="AL17" s="1">
        <v>851930254</v>
      </c>
    </row>
    <row r="18" spans="1:38" s="97" customFormat="1" ht="14">
      <c r="A18" s="64">
        <v>12</v>
      </c>
      <c r="B18" s="1" t="s">
        <v>282</v>
      </c>
      <c r="C18" s="1" t="s">
        <v>128</v>
      </c>
      <c r="D18" s="1" t="s">
        <v>529</v>
      </c>
      <c r="E18" s="1" t="s">
        <v>853</v>
      </c>
      <c r="F18" s="1"/>
      <c r="G18" s="1" t="s">
        <v>823</v>
      </c>
      <c r="H18" s="1" t="s">
        <v>824</v>
      </c>
      <c r="I18" s="2" t="s">
        <v>825</v>
      </c>
      <c r="J18" s="1">
        <v>1</v>
      </c>
      <c r="K18" s="1"/>
      <c r="L18" s="1">
        <v>1</v>
      </c>
      <c r="M18" s="1"/>
      <c r="N18" s="1"/>
      <c r="O18" s="1" t="s">
        <v>103</v>
      </c>
      <c r="P18" s="20">
        <v>44257</v>
      </c>
      <c r="Q18" s="4" t="str">
        <f ca="1">DATEDIF(P18,NOW(),"Y")&amp;" Tahun "&amp;DATEDIF(P18,NOW(),"YM")&amp;" Bulan"&amp;DATEDIF(P18,NOW(),"MD")&amp;" Hari"</f>
        <v>1 Tahun 5 Bulan3 Hari</v>
      </c>
      <c r="R18" s="1" t="s">
        <v>54</v>
      </c>
      <c r="S18" s="1"/>
      <c r="T18" s="1" t="s">
        <v>73</v>
      </c>
      <c r="U18" s="1" t="s">
        <v>74</v>
      </c>
      <c r="V18" s="1" t="s">
        <v>142</v>
      </c>
      <c r="W18" s="1" t="s">
        <v>76</v>
      </c>
      <c r="X18" s="2" t="s">
        <v>57</v>
      </c>
      <c r="Y18" s="3">
        <v>33570</v>
      </c>
      <c r="Z18" s="4" t="str">
        <f ca="1">DATEDIF(Y18,NOW(),"Y")&amp;" Tahun "&amp;DATEDIF(Y18,NOW(),"YM")&amp;" Bulan"</f>
        <v>30 Tahun 8 Bulan</v>
      </c>
      <c r="AA18" s="1"/>
      <c r="AB18" s="1"/>
      <c r="AC18" s="1" t="s">
        <v>4527</v>
      </c>
      <c r="AD18" s="1" t="s">
        <v>2893</v>
      </c>
      <c r="AE18" s="1"/>
      <c r="AF18" s="1" t="s">
        <v>57</v>
      </c>
      <c r="AG18" s="1"/>
      <c r="AH18" s="1"/>
      <c r="AI18" s="1"/>
      <c r="AJ18" s="564" t="s">
        <v>4214</v>
      </c>
      <c r="AK18" s="286"/>
      <c r="AL18" s="1">
        <v>865530852</v>
      </c>
    </row>
    <row r="19" spans="1:38" s="97" customFormat="1" ht="14.5">
      <c r="A19" s="64">
        <v>13</v>
      </c>
      <c r="B19" s="7" t="s">
        <v>282</v>
      </c>
      <c r="C19" s="1" t="s">
        <v>128</v>
      </c>
      <c r="D19" s="1" t="s">
        <v>529</v>
      </c>
      <c r="E19" s="1" t="s">
        <v>853</v>
      </c>
      <c r="F19" s="1"/>
      <c r="G19" s="146" t="s">
        <v>4768</v>
      </c>
      <c r="H19" s="5" t="s">
        <v>4153</v>
      </c>
      <c r="I19" s="2" t="s">
        <v>281</v>
      </c>
      <c r="J19" s="1">
        <v>1</v>
      </c>
      <c r="K19" s="1"/>
      <c r="L19" s="1">
        <v>1</v>
      </c>
      <c r="M19" s="1"/>
      <c r="N19" s="1"/>
      <c r="O19" s="1" t="s">
        <v>107</v>
      </c>
      <c r="P19" s="20">
        <v>44478</v>
      </c>
      <c r="Q19" s="4" t="str">
        <f ca="1">DATEDIF(P19,NOW(),"Y")&amp;" Tahun "&amp;DATEDIF(P19,NOW(),"YM")&amp;" Bulan"&amp;DATEDIF(P19,NOW(),"MD")&amp;" Hari"</f>
        <v>0 Tahun 9 Bulan27 Hari</v>
      </c>
      <c r="R19" s="1" t="s">
        <v>54</v>
      </c>
      <c r="S19" s="1" t="s">
        <v>62</v>
      </c>
      <c r="T19" s="1" t="s">
        <v>49</v>
      </c>
      <c r="U19" s="1" t="s">
        <v>126</v>
      </c>
      <c r="V19" s="1" t="s">
        <v>144</v>
      </c>
      <c r="W19" s="1" t="s">
        <v>56</v>
      </c>
      <c r="X19" s="2" t="s">
        <v>2469</v>
      </c>
      <c r="Y19" s="3">
        <v>33700</v>
      </c>
      <c r="Z19" s="4" t="s">
        <v>4321</v>
      </c>
      <c r="AA19" s="1"/>
      <c r="AB19" s="1"/>
      <c r="AC19" s="1" t="s">
        <v>4527</v>
      </c>
      <c r="AD19" s="1" t="s">
        <v>2879</v>
      </c>
      <c r="AE19" s="1"/>
      <c r="AF19" s="1" t="s">
        <v>146</v>
      </c>
      <c r="AG19" s="1" t="s">
        <v>74</v>
      </c>
      <c r="AH19" s="1" t="s">
        <v>146</v>
      </c>
      <c r="AI19" s="1">
        <v>19048702849</v>
      </c>
      <c r="AJ19" s="1" t="s">
        <v>2880</v>
      </c>
      <c r="AK19" s="286"/>
      <c r="AL19" s="1">
        <v>328600803</v>
      </c>
    </row>
    <row r="20" spans="1:38" s="97" customFormat="1" ht="14.5">
      <c r="A20" s="64">
        <v>14</v>
      </c>
      <c r="B20" s="7" t="s">
        <v>282</v>
      </c>
      <c r="C20" s="1" t="s">
        <v>128</v>
      </c>
      <c r="D20" s="1" t="s">
        <v>529</v>
      </c>
      <c r="E20" s="1" t="s">
        <v>853</v>
      </c>
      <c r="F20" s="1"/>
      <c r="G20" s="146"/>
      <c r="H20" s="183" t="s">
        <v>6991</v>
      </c>
      <c r="I20" s="75" t="s">
        <v>6992</v>
      </c>
      <c r="J20" s="179">
        <v>1</v>
      </c>
      <c r="K20" s="179"/>
      <c r="L20" s="179"/>
      <c r="M20" s="179"/>
      <c r="N20" s="179">
        <v>1</v>
      </c>
      <c r="O20" s="37"/>
      <c r="P20" s="37">
        <v>44691</v>
      </c>
      <c r="Q20" s="179"/>
      <c r="R20" s="179" t="s">
        <v>81</v>
      </c>
      <c r="S20" s="179"/>
      <c r="T20" s="179" t="s">
        <v>63</v>
      </c>
      <c r="U20" s="180" t="s">
        <v>74</v>
      </c>
      <c r="V20" s="180" t="s">
        <v>75</v>
      </c>
      <c r="W20" s="179" t="s">
        <v>76</v>
      </c>
      <c r="X20" s="180" t="s">
        <v>6993</v>
      </c>
      <c r="Y20" s="182">
        <v>37258</v>
      </c>
      <c r="Z20" s="255"/>
      <c r="AA20" s="179"/>
      <c r="AB20" s="179"/>
      <c r="AC20" s="200" t="s">
        <v>6080</v>
      </c>
      <c r="AD20" s="179" t="s">
        <v>6994</v>
      </c>
      <c r="AE20" s="179" t="s">
        <v>74</v>
      </c>
      <c r="AF20" s="179" t="s">
        <v>57</v>
      </c>
      <c r="AG20" s="179" t="s">
        <v>74</v>
      </c>
      <c r="AH20" s="179"/>
      <c r="AI20" s="183"/>
      <c r="AJ20" s="179"/>
      <c r="AK20" s="652"/>
      <c r="AL20" s="179"/>
    </row>
    <row r="21" spans="1:38" s="97" customFormat="1" ht="14">
      <c r="A21" s="64">
        <v>15</v>
      </c>
      <c r="B21" s="29" t="s">
        <v>282</v>
      </c>
      <c r="C21" s="1" t="s">
        <v>128</v>
      </c>
      <c r="D21" s="7" t="s">
        <v>529</v>
      </c>
      <c r="E21" s="1" t="s">
        <v>6286</v>
      </c>
      <c r="F21" s="1" t="s">
        <v>6322</v>
      </c>
      <c r="G21" s="1" t="s">
        <v>6287</v>
      </c>
      <c r="H21" s="1" t="s">
        <v>6288</v>
      </c>
      <c r="I21" s="2" t="s">
        <v>6289</v>
      </c>
      <c r="J21" s="1">
        <v>1</v>
      </c>
      <c r="K21" s="1"/>
      <c r="L21" s="1">
        <v>1</v>
      </c>
      <c r="M21" s="1"/>
      <c r="N21" s="1"/>
      <c r="O21" s="1" t="s">
        <v>120</v>
      </c>
      <c r="P21" s="20">
        <v>42847</v>
      </c>
      <c r="Q21" s="4" t="s">
        <v>6290</v>
      </c>
      <c r="R21" s="1" t="s">
        <v>54</v>
      </c>
      <c r="S21" s="1" t="s">
        <v>146</v>
      </c>
      <c r="T21" s="1" t="s">
        <v>49</v>
      </c>
      <c r="U21" s="1" t="s">
        <v>126</v>
      </c>
      <c r="V21" s="1" t="s">
        <v>144</v>
      </c>
      <c r="W21" s="1" t="s">
        <v>76</v>
      </c>
      <c r="X21" s="2" t="s">
        <v>144</v>
      </c>
      <c r="Y21" s="71">
        <v>34756</v>
      </c>
      <c r="Z21" s="4" t="s">
        <v>3736</v>
      </c>
      <c r="AA21" s="1"/>
      <c r="AB21" s="1"/>
      <c r="AC21" s="1" t="s">
        <v>4527</v>
      </c>
      <c r="AD21" s="1" t="s">
        <v>6270</v>
      </c>
      <c r="AE21" s="1"/>
      <c r="AF21" s="1"/>
      <c r="AG21" s="1"/>
      <c r="AH21" s="1"/>
      <c r="AI21" s="82">
        <v>17031023041</v>
      </c>
      <c r="AJ21" s="310" t="s">
        <v>6291</v>
      </c>
      <c r="AK21" s="286">
        <v>842653222956000</v>
      </c>
      <c r="AL21" s="1" t="s">
        <v>6292</v>
      </c>
    </row>
    <row r="22" spans="1:38" s="97" customFormat="1" ht="14">
      <c r="A22" s="64">
        <v>16</v>
      </c>
      <c r="B22" s="29" t="s">
        <v>282</v>
      </c>
      <c r="C22" s="1" t="s">
        <v>128</v>
      </c>
      <c r="D22" s="1" t="s">
        <v>529</v>
      </c>
      <c r="E22" s="1" t="s">
        <v>530</v>
      </c>
      <c r="F22" s="1"/>
      <c r="G22" s="578" t="s">
        <v>3374</v>
      </c>
      <c r="H22" s="1" t="s">
        <v>1883</v>
      </c>
      <c r="I22" s="2" t="s">
        <v>1884</v>
      </c>
      <c r="J22" s="1">
        <v>1</v>
      </c>
      <c r="K22" s="1"/>
      <c r="L22" s="1">
        <v>1</v>
      </c>
      <c r="M22" s="1"/>
      <c r="N22" s="1"/>
      <c r="O22" s="1" t="s">
        <v>103</v>
      </c>
      <c r="P22" s="20">
        <v>44277</v>
      </c>
      <c r="Q22" s="4" t="str">
        <f ca="1">DATEDIF(P22,NOW(),"Y")&amp;" Tahun "&amp;DATEDIF(P22,NOW(),"YM")&amp;" Bulan"&amp;DATEDIF(P22,NOW(),"MD")&amp;" Hari"</f>
        <v>1 Tahun 4 Bulan14 Hari</v>
      </c>
      <c r="R22" s="1" t="s">
        <v>58</v>
      </c>
      <c r="S22" s="1" t="s">
        <v>192</v>
      </c>
      <c r="T22" s="1" t="s">
        <v>63</v>
      </c>
      <c r="U22" s="1" t="s">
        <v>66</v>
      </c>
      <c r="V22" s="1" t="s">
        <v>118</v>
      </c>
      <c r="W22" s="1" t="s">
        <v>76</v>
      </c>
      <c r="X22" s="2" t="s">
        <v>2704</v>
      </c>
      <c r="Y22" s="71">
        <v>37323</v>
      </c>
      <c r="Z22" s="4" t="str">
        <f ca="1">DATEDIF(Y22,NOW(),"Y")&amp;" Tahun "&amp;DATEDIF(Y22,NOW(),"YM")&amp;" Bulan"</f>
        <v>20 Tahun 4 Bulan</v>
      </c>
      <c r="AA22" s="1"/>
      <c r="AB22" s="1"/>
      <c r="AC22" s="1" t="s">
        <v>1893</v>
      </c>
      <c r="AD22" s="1" t="s">
        <v>3133</v>
      </c>
      <c r="AE22" s="1"/>
      <c r="AF22" s="1" t="s">
        <v>2447</v>
      </c>
      <c r="AG22" s="1" t="s">
        <v>74</v>
      </c>
      <c r="AH22" s="1" t="s">
        <v>3134</v>
      </c>
      <c r="AI22" s="1"/>
      <c r="AJ22" s="586" t="s">
        <v>4227</v>
      </c>
      <c r="AK22" s="286"/>
      <c r="AL22" s="1"/>
    </row>
    <row r="23" spans="1:38" s="97" customFormat="1" ht="14">
      <c r="A23" s="64">
        <v>17</v>
      </c>
      <c r="B23" s="29" t="s">
        <v>282</v>
      </c>
      <c r="C23" s="1" t="s">
        <v>128</v>
      </c>
      <c r="D23" s="1" t="s">
        <v>3773</v>
      </c>
      <c r="E23" s="1" t="s">
        <v>616</v>
      </c>
      <c r="F23" s="1"/>
      <c r="G23" s="1" t="s">
        <v>1874</v>
      </c>
      <c r="H23" s="1" t="s">
        <v>1875</v>
      </c>
      <c r="I23" s="2" t="s">
        <v>1876</v>
      </c>
      <c r="J23" s="1">
        <v>1</v>
      </c>
      <c r="K23" s="1"/>
      <c r="L23" s="1">
        <v>1</v>
      </c>
      <c r="M23" s="1"/>
      <c r="N23" s="1"/>
      <c r="O23" s="1" t="s">
        <v>103</v>
      </c>
      <c r="P23" s="20">
        <v>44084</v>
      </c>
      <c r="Q23" s="4" t="str">
        <f ca="1">DATEDIF(P23,NOW(),"Y")&amp;" Tahun "&amp;DATEDIF(P23,NOW(),"YM")&amp;" Bulan"&amp;DATEDIF(P23,NOW(),"MD")&amp;" Hari"</f>
        <v>1 Tahun 10 Bulan26 Hari</v>
      </c>
      <c r="R23" s="1" t="s">
        <v>81</v>
      </c>
      <c r="S23" s="1"/>
      <c r="T23" s="1" t="s">
        <v>73</v>
      </c>
      <c r="U23" s="1" t="s">
        <v>68</v>
      </c>
      <c r="V23" s="1" t="s">
        <v>68</v>
      </c>
      <c r="W23" s="1" t="s">
        <v>56</v>
      </c>
      <c r="X23" s="2" t="s">
        <v>68</v>
      </c>
      <c r="Y23" s="71">
        <v>28849</v>
      </c>
      <c r="Z23" s="4" t="str">
        <f ca="1">DATEDIF(Y23,NOW(),"Y")&amp;" Tahun "&amp;DATEDIF(Y23,NOW(),"YM")&amp;" Bulan"</f>
        <v>43 Tahun 7 Bulan</v>
      </c>
      <c r="AA23" s="1"/>
      <c r="AB23" s="1"/>
      <c r="AC23" s="1" t="s">
        <v>1893</v>
      </c>
      <c r="AD23" s="1" t="s">
        <v>3131</v>
      </c>
      <c r="AE23" s="1"/>
      <c r="AF23" s="1" t="s">
        <v>356</v>
      </c>
      <c r="AG23" s="1"/>
      <c r="AH23" s="1"/>
      <c r="AI23" s="1"/>
      <c r="AJ23" s="1"/>
      <c r="AK23" s="286"/>
      <c r="AL23" s="1"/>
    </row>
    <row r="24" spans="1:38" s="97" customFormat="1" ht="14">
      <c r="A24" s="64">
        <v>18</v>
      </c>
      <c r="B24" s="29" t="s">
        <v>282</v>
      </c>
      <c r="C24" s="1" t="s">
        <v>128</v>
      </c>
      <c r="D24" s="1" t="s">
        <v>3774</v>
      </c>
      <c r="E24" s="1" t="s">
        <v>3673</v>
      </c>
      <c r="F24" s="1"/>
      <c r="G24" s="1" t="s">
        <v>734</v>
      </c>
      <c r="H24" s="1" t="s">
        <v>735</v>
      </c>
      <c r="I24" s="2" t="s">
        <v>736</v>
      </c>
      <c r="J24" s="1">
        <v>1</v>
      </c>
      <c r="K24" s="1"/>
      <c r="L24" s="1">
        <v>1</v>
      </c>
      <c r="M24" s="1"/>
      <c r="N24" s="1"/>
      <c r="O24" s="1" t="s">
        <v>103</v>
      </c>
      <c r="P24" s="20">
        <v>44256</v>
      </c>
      <c r="Q24" s="4" t="str">
        <f ca="1">DATEDIF(P24,NOW(),"Y")&amp;" Tahun "&amp;DATEDIF(P24,NOW(),"YM")&amp;" Bulan"&amp;DATEDIF(P24,NOW(),"MD")&amp;" Hari"</f>
        <v>1 Tahun 5 Bulan4 Hari</v>
      </c>
      <c r="R24" s="1" t="s">
        <v>81</v>
      </c>
      <c r="S24" s="1"/>
      <c r="T24" s="1" t="s">
        <v>49</v>
      </c>
      <c r="U24" s="1" t="s">
        <v>50</v>
      </c>
      <c r="V24" s="1" t="s">
        <v>50</v>
      </c>
      <c r="W24" s="1" t="s">
        <v>76</v>
      </c>
      <c r="X24" s="2" t="s">
        <v>179</v>
      </c>
      <c r="Y24" s="71">
        <v>33192</v>
      </c>
      <c r="Z24" s="4" t="str">
        <f ca="1">DATEDIF(Y24,NOW(),"Y")&amp;" Tahun "&amp;DATEDIF(Y24,NOW(),"YM")&amp;" Bulan"</f>
        <v>31 Tahun 8 Bulan</v>
      </c>
      <c r="AA24" s="1"/>
      <c r="AB24" s="1"/>
      <c r="AC24" s="1" t="s">
        <v>1893</v>
      </c>
      <c r="AD24" s="1" t="s">
        <v>2865</v>
      </c>
      <c r="AE24" s="1"/>
      <c r="AF24" s="1" t="s">
        <v>57</v>
      </c>
      <c r="AG24" s="1"/>
      <c r="AH24" s="1"/>
      <c r="AI24" s="618"/>
      <c r="AJ24" s="619" t="s">
        <v>4219</v>
      </c>
      <c r="AK24" s="286"/>
      <c r="AL24" s="1"/>
    </row>
    <row r="25" spans="1:38" s="386" customFormat="1" ht="14.5" thickBot="1">
      <c r="A25" s="64">
        <v>19</v>
      </c>
      <c r="B25" s="29" t="s">
        <v>282</v>
      </c>
      <c r="C25" s="1" t="s">
        <v>128</v>
      </c>
      <c r="D25" s="40" t="s">
        <v>529</v>
      </c>
      <c r="E25" s="40" t="s">
        <v>5172</v>
      </c>
      <c r="F25" s="40"/>
      <c r="G25" s="40" t="s">
        <v>5211</v>
      </c>
      <c r="H25" s="424" t="s">
        <v>1894</v>
      </c>
      <c r="I25" s="41" t="s">
        <v>1895</v>
      </c>
      <c r="J25" s="40"/>
      <c r="K25" s="40">
        <v>1</v>
      </c>
      <c r="L25" s="40">
        <v>1</v>
      </c>
      <c r="M25" s="40"/>
      <c r="N25" s="40"/>
      <c r="O25" s="40" t="s">
        <v>103</v>
      </c>
      <c r="P25" s="384">
        <v>44492</v>
      </c>
      <c r="Q25" s="42" t="str">
        <f ca="1">DATEDIF(P25,NOW(),"Y")&amp;" Tahun "&amp;DATEDIF(P25,NOW(),"YM")&amp;" Bulan"&amp;DATEDIF(P25,NOW(),"MD")&amp;" Hari"</f>
        <v>0 Tahun 9 Bulan13 Hari</v>
      </c>
      <c r="R25" s="1" t="s">
        <v>52</v>
      </c>
      <c r="S25" s="40"/>
      <c r="T25" s="40" t="s">
        <v>73</v>
      </c>
      <c r="U25" s="69" t="s">
        <v>74</v>
      </c>
      <c r="V25" s="40" t="s">
        <v>75</v>
      </c>
      <c r="W25" s="40" t="s">
        <v>94</v>
      </c>
      <c r="X25" s="425" t="s">
        <v>136</v>
      </c>
      <c r="Y25" s="426">
        <v>29072</v>
      </c>
      <c r="Z25" s="42" t="str">
        <f ca="1">DATEDIF(Y25,NOW(),"Y")&amp;" Tahun "&amp;DATEDIF(Y25,NOW(),"YM")&amp;" Bulan"</f>
        <v>43 Tahun 0 Bulan</v>
      </c>
      <c r="AA25" s="41"/>
      <c r="AB25" s="40"/>
      <c r="AC25" s="40"/>
      <c r="AD25" s="41"/>
      <c r="AE25" s="41"/>
      <c r="AF25" s="41"/>
      <c r="AG25" s="41"/>
      <c r="AH25" s="41"/>
      <c r="AI25" s="40"/>
      <c r="AJ25" s="41"/>
      <c r="AK25" s="427"/>
      <c r="AL25" s="1"/>
    </row>
    <row r="26" spans="1:38" ht="14.5" thickTop="1">
      <c r="A26" s="225"/>
      <c r="B26" s="14"/>
      <c r="C26" s="9"/>
      <c r="D26" s="9"/>
      <c r="E26" s="9"/>
      <c r="F26" s="9"/>
      <c r="G26" s="9"/>
      <c r="H26" s="9"/>
      <c r="I26" s="10"/>
      <c r="J26" s="226">
        <f>SUM(J6:J25)</f>
        <v>16</v>
      </c>
      <c r="K26" s="226">
        <f t="shared" ref="K26:N26" si="2">SUM(K6:K25)</f>
        <v>3</v>
      </c>
      <c r="L26" s="226">
        <f t="shared" si="2"/>
        <v>18</v>
      </c>
      <c r="M26" s="226">
        <f t="shared" si="2"/>
        <v>0</v>
      </c>
      <c r="N26" s="226">
        <f t="shared" si="2"/>
        <v>1</v>
      </c>
      <c r="O26" s="11"/>
      <c r="P26" s="13"/>
      <c r="Q26" s="12"/>
      <c r="R26" s="13"/>
      <c r="S26" s="9"/>
      <c r="T26" s="9"/>
      <c r="U26" s="9"/>
      <c r="V26" s="9"/>
      <c r="W26" s="9"/>
      <c r="X26" s="10"/>
      <c r="Y26" s="227"/>
      <c r="Z26" s="14"/>
      <c r="AA26" s="14"/>
      <c r="AB26" s="14"/>
      <c r="AC26" s="9"/>
      <c r="AD26" s="9"/>
      <c r="AE26" s="9"/>
      <c r="AF26" s="9"/>
      <c r="AG26" s="9"/>
      <c r="AH26" s="9"/>
      <c r="AI26" s="14"/>
      <c r="AJ26" s="14"/>
      <c r="AK26" s="15"/>
      <c r="AL26" s="228"/>
    </row>
    <row r="27" spans="1:38" ht="14">
      <c r="A27" s="229"/>
      <c r="B27" s="230"/>
      <c r="C27" s="231"/>
      <c r="D27" s="231"/>
      <c r="E27" s="231"/>
      <c r="F27" s="231"/>
      <c r="G27" s="231"/>
      <c r="H27" s="231"/>
      <c r="I27" s="232"/>
      <c r="J27" s="813">
        <f>J26+K26</f>
        <v>19</v>
      </c>
      <c r="K27" s="813"/>
      <c r="L27" s="814">
        <f>L26+M26+N26</f>
        <v>19</v>
      </c>
      <c r="M27" s="815"/>
      <c r="N27" s="816"/>
      <c r="O27" s="233"/>
      <c r="P27" s="234"/>
      <c r="Q27" s="233"/>
      <c r="R27" s="231"/>
      <c r="S27" s="231"/>
      <c r="T27" s="232"/>
      <c r="U27" s="231"/>
      <c r="V27" s="231"/>
      <c r="W27" s="232"/>
      <c r="X27" s="235"/>
      <c r="Y27" s="230"/>
      <c r="Z27" s="230"/>
      <c r="AA27" s="230"/>
      <c r="AB27" s="231"/>
      <c r="AC27" s="231"/>
      <c r="AD27" s="231"/>
      <c r="AE27" s="231"/>
      <c r="AF27" s="231"/>
      <c r="AG27" s="231"/>
      <c r="AH27" s="230"/>
      <c r="AI27" s="230"/>
      <c r="AJ27" s="236"/>
      <c r="AK27" s="237"/>
      <c r="AL27" s="237"/>
    </row>
    <row r="28" spans="1:38" s="97" customFormat="1" ht="14">
      <c r="A28" s="430"/>
      <c r="B28" s="431"/>
      <c r="C28" s="431"/>
      <c r="D28" s="431"/>
      <c r="E28" s="431"/>
      <c r="F28" s="431"/>
      <c r="G28" s="431"/>
      <c r="H28" s="431"/>
      <c r="I28" s="432"/>
      <c r="J28" s="431"/>
      <c r="K28" s="431"/>
      <c r="L28" s="431"/>
      <c r="M28" s="431"/>
      <c r="N28" s="431"/>
      <c r="O28" s="431"/>
      <c r="P28" s="433"/>
      <c r="Q28" s="434"/>
      <c r="R28" s="431"/>
      <c r="S28" s="431"/>
      <c r="T28" s="431"/>
      <c r="U28" s="431"/>
      <c r="V28" s="431"/>
      <c r="W28" s="431"/>
      <c r="X28" s="432"/>
      <c r="Y28" s="435"/>
      <c r="Z28" s="434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6"/>
      <c r="AL28" s="431"/>
    </row>
    <row r="29" spans="1:38" s="97" customFormat="1" ht="14">
      <c r="A29" s="437"/>
      <c r="B29" s="438"/>
      <c r="C29" s="438"/>
      <c r="D29" s="438"/>
      <c r="E29" s="438"/>
      <c r="F29" s="438"/>
      <c r="G29" s="438"/>
      <c r="H29" s="438"/>
      <c r="I29" s="439"/>
      <c r="J29" s="438"/>
      <c r="K29" s="438"/>
      <c r="L29" s="438"/>
      <c r="M29" s="438"/>
      <c r="N29" s="438"/>
      <c r="O29" s="438"/>
      <c r="P29" s="440"/>
      <c r="Q29" s="441"/>
      <c r="R29" s="438"/>
      <c r="S29" s="438"/>
      <c r="T29" s="438"/>
      <c r="U29" s="438"/>
      <c r="V29" s="438"/>
      <c r="W29" s="438"/>
      <c r="X29" s="439"/>
      <c r="Y29" s="442"/>
      <c r="Z29" s="441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43"/>
      <c r="AL29" s="438"/>
    </row>
    <row r="30" spans="1:38" s="97" customFormat="1" ht="14">
      <c r="A30" s="437"/>
      <c r="B30" s="438"/>
      <c r="C30" s="438"/>
      <c r="D30" s="438"/>
      <c r="E30" s="438"/>
      <c r="F30" s="438"/>
      <c r="G30" s="438"/>
      <c r="H30" s="438"/>
      <c r="I30" s="439"/>
      <c r="J30" s="438"/>
      <c r="K30" s="438"/>
      <c r="L30" s="438"/>
      <c r="M30" s="438"/>
      <c r="N30" s="438"/>
      <c r="O30" s="438"/>
      <c r="P30" s="440"/>
      <c r="Q30" s="441"/>
      <c r="R30" s="438"/>
      <c r="S30" s="438"/>
      <c r="T30" s="438"/>
      <c r="U30" s="438"/>
      <c r="V30" s="438"/>
      <c r="W30" s="438"/>
      <c r="X30" s="439"/>
      <c r="Y30" s="442"/>
      <c r="Z30" s="441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443"/>
      <c r="AL30" s="438"/>
    </row>
    <row r="31" spans="1:38" s="97" customFormat="1" ht="14.5" thickBot="1">
      <c r="A31" s="444"/>
      <c r="B31" s="445"/>
      <c r="C31" s="445"/>
      <c r="D31" s="445"/>
      <c r="E31" s="445"/>
      <c r="F31" s="445"/>
      <c r="G31" s="445"/>
      <c r="H31" s="445"/>
      <c r="I31" s="446"/>
      <c r="J31" s="445"/>
      <c r="K31" s="445"/>
      <c r="L31" s="445"/>
      <c r="M31" s="445"/>
      <c r="N31" s="445"/>
      <c r="O31" s="445"/>
      <c r="P31" s="447"/>
      <c r="Q31" s="448"/>
      <c r="R31" s="445"/>
      <c r="S31" s="445"/>
      <c r="T31" s="445"/>
      <c r="U31" s="445"/>
      <c r="V31" s="445"/>
      <c r="W31" s="445"/>
      <c r="X31" s="446"/>
      <c r="Y31" s="449"/>
      <c r="Z31" s="448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50"/>
      <c r="AL31" s="445"/>
    </row>
    <row r="32" spans="1:38" s="88" customFormat="1" ht="14.5" thickTop="1">
      <c r="A32" s="835" t="s">
        <v>3421</v>
      </c>
      <c r="B32" s="837" t="s">
        <v>0</v>
      </c>
      <c r="C32" s="819" t="s">
        <v>1</v>
      </c>
      <c r="D32" s="820"/>
      <c r="E32" s="817" t="s">
        <v>2</v>
      </c>
      <c r="F32" s="817" t="s">
        <v>3</v>
      </c>
      <c r="G32" s="817" t="s">
        <v>4</v>
      </c>
      <c r="H32" s="828" t="s">
        <v>5</v>
      </c>
      <c r="I32" s="817" t="s">
        <v>6</v>
      </c>
      <c r="J32" s="826" t="s">
        <v>7</v>
      </c>
      <c r="K32" s="827"/>
      <c r="L32" s="830" t="s">
        <v>8</v>
      </c>
      <c r="M32" s="831"/>
      <c r="N32" s="832"/>
      <c r="O32" s="824" t="s">
        <v>9</v>
      </c>
      <c r="P32" s="833" t="s">
        <v>10</v>
      </c>
      <c r="Q32" s="834"/>
      <c r="R32" s="824" t="s">
        <v>137</v>
      </c>
      <c r="S32" s="817" t="s">
        <v>11</v>
      </c>
      <c r="T32" s="817" t="s">
        <v>12</v>
      </c>
      <c r="U32" s="826" t="s">
        <v>13</v>
      </c>
      <c r="V32" s="827"/>
      <c r="W32" s="824" t="s">
        <v>14</v>
      </c>
      <c r="X32" s="819" t="s">
        <v>15</v>
      </c>
      <c r="Y32" s="820"/>
      <c r="Z32" s="817" t="s">
        <v>16</v>
      </c>
      <c r="AA32" s="819" t="s">
        <v>17</v>
      </c>
      <c r="AB32" s="820"/>
      <c r="AC32" s="819" t="s">
        <v>18</v>
      </c>
      <c r="AD32" s="820"/>
      <c r="AE32" s="819" t="s">
        <v>19</v>
      </c>
      <c r="AF32" s="821"/>
      <c r="AG32" s="821"/>
      <c r="AH32" s="820"/>
      <c r="AI32" s="822" t="s">
        <v>20</v>
      </c>
      <c r="AJ32" s="822" t="s">
        <v>21</v>
      </c>
      <c r="AK32" s="806" t="s">
        <v>22</v>
      </c>
      <c r="AL32" s="808" t="s">
        <v>23</v>
      </c>
    </row>
    <row r="33" spans="1:38" s="88" customFormat="1" ht="14.5" thickBot="1">
      <c r="A33" s="836"/>
      <c r="B33" s="838"/>
      <c r="C33" s="122" t="s">
        <v>24</v>
      </c>
      <c r="D33" s="122" t="s">
        <v>25</v>
      </c>
      <c r="E33" s="818"/>
      <c r="F33" s="818"/>
      <c r="G33" s="818"/>
      <c r="H33" s="829"/>
      <c r="I33" s="818"/>
      <c r="J33" s="123" t="s">
        <v>26</v>
      </c>
      <c r="K33" s="124" t="s">
        <v>27</v>
      </c>
      <c r="L33" s="122" t="s">
        <v>28</v>
      </c>
      <c r="M33" s="122" t="s">
        <v>29</v>
      </c>
      <c r="N33" s="122" t="s">
        <v>30</v>
      </c>
      <c r="O33" s="825"/>
      <c r="P33" s="125" t="s">
        <v>31</v>
      </c>
      <c r="Q33" s="125" t="s">
        <v>32</v>
      </c>
      <c r="R33" s="825"/>
      <c r="S33" s="818"/>
      <c r="T33" s="818"/>
      <c r="U33" s="126" t="s">
        <v>33</v>
      </c>
      <c r="V33" s="126" t="s">
        <v>34</v>
      </c>
      <c r="W33" s="825"/>
      <c r="X33" s="122" t="s">
        <v>35</v>
      </c>
      <c r="Y33" s="125" t="s">
        <v>36</v>
      </c>
      <c r="Z33" s="818"/>
      <c r="AA33" s="127" t="s">
        <v>37</v>
      </c>
      <c r="AB33" s="122" t="s">
        <v>38</v>
      </c>
      <c r="AC33" s="122" t="s">
        <v>39</v>
      </c>
      <c r="AD33" s="122" t="s">
        <v>40</v>
      </c>
      <c r="AE33" s="122" t="s">
        <v>41</v>
      </c>
      <c r="AF33" s="122" t="s">
        <v>42</v>
      </c>
      <c r="AG33" s="122" t="s">
        <v>43</v>
      </c>
      <c r="AH33" s="122" t="s">
        <v>44</v>
      </c>
      <c r="AI33" s="823"/>
      <c r="AJ33" s="823"/>
      <c r="AK33" s="807"/>
      <c r="AL33" s="809"/>
    </row>
    <row r="34" spans="1:38" s="97" customFormat="1" ht="14.5" thickTop="1">
      <c r="A34" s="1">
        <v>1</v>
      </c>
      <c r="B34" s="29" t="s">
        <v>282</v>
      </c>
      <c r="C34" s="1" t="s">
        <v>128</v>
      </c>
      <c r="D34" s="1" t="s">
        <v>529</v>
      </c>
      <c r="E34" s="1" t="s">
        <v>173</v>
      </c>
      <c r="F34" s="1"/>
      <c r="G34" s="1"/>
      <c r="H34" s="5" t="s">
        <v>4715</v>
      </c>
      <c r="I34" s="84" t="s">
        <v>4716</v>
      </c>
      <c r="J34" s="7">
        <v>1</v>
      </c>
      <c r="K34" s="7"/>
      <c r="L34" s="7">
        <v>1</v>
      </c>
      <c r="M34" s="1"/>
      <c r="N34" s="1"/>
      <c r="O34" s="1" t="s">
        <v>103</v>
      </c>
      <c r="P34" s="20">
        <v>44480</v>
      </c>
      <c r="Q34" s="4" t="str">
        <f t="shared" ref="Q34:Q49" ca="1" si="3">DATEDIF(P34,NOW(),"Y")&amp;" Tahun "&amp;DATEDIF(P34,NOW(),"YM")&amp;" Bulan"&amp;DATEDIF(P34,NOW(),"MD")&amp;" Hari"</f>
        <v>0 Tahun 9 Bulan25 Hari</v>
      </c>
      <c r="R34" s="1" t="s">
        <v>54</v>
      </c>
      <c r="S34" s="1"/>
      <c r="T34" s="1" t="s">
        <v>73</v>
      </c>
      <c r="U34" s="1" t="s">
        <v>68</v>
      </c>
      <c r="V34" s="1" t="s">
        <v>4717</v>
      </c>
      <c r="W34" s="1" t="s">
        <v>88</v>
      </c>
      <c r="X34" s="2" t="s">
        <v>4718</v>
      </c>
      <c r="Y34" s="3">
        <v>31277</v>
      </c>
      <c r="Z34" s="4" t="str">
        <f ca="1">DATEDIF(Y34,NOW(),"Y")&amp;" Tahun "&amp;DATEDIF(Y34,NOW(),"YM")&amp;" Bulan"</f>
        <v>36 Tahun 11 Bulan</v>
      </c>
      <c r="AA34" s="1"/>
      <c r="AB34" s="1"/>
      <c r="AC34" s="1" t="s">
        <v>1893</v>
      </c>
      <c r="AD34" s="1" t="s">
        <v>4719</v>
      </c>
      <c r="AE34" s="1"/>
      <c r="AF34" s="1"/>
      <c r="AG34" s="1"/>
      <c r="AH34" s="1" t="s">
        <v>68</v>
      </c>
      <c r="AI34" s="1"/>
      <c r="AJ34" s="1"/>
      <c r="AK34" s="286"/>
      <c r="AL34" s="1"/>
    </row>
    <row r="35" spans="1:38" s="97" customFormat="1" ht="14">
      <c r="A35" s="1">
        <v>2</v>
      </c>
      <c r="B35" s="29" t="s">
        <v>282</v>
      </c>
      <c r="C35" s="1" t="s">
        <v>128</v>
      </c>
      <c r="D35" s="1" t="s">
        <v>529</v>
      </c>
      <c r="E35" s="1" t="s">
        <v>173</v>
      </c>
      <c r="F35" s="1" t="s">
        <v>4961</v>
      </c>
      <c r="G35" s="1" t="s">
        <v>4809</v>
      </c>
      <c r="H35" s="1" t="s">
        <v>1800</v>
      </c>
      <c r="I35" s="84" t="s">
        <v>1801</v>
      </c>
      <c r="J35" s="7">
        <v>1</v>
      </c>
      <c r="K35" s="7"/>
      <c r="L35" s="7">
        <v>1</v>
      </c>
      <c r="M35" s="1"/>
      <c r="N35" s="1"/>
      <c r="O35" s="1" t="s">
        <v>103</v>
      </c>
      <c r="P35" s="20">
        <v>44485</v>
      </c>
      <c r="Q35" s="4" t="str">
        <f t="shared" ca="1" si="3"/>
        <v>0 Tahun 9 Bulan20 Hari</v>
      </c>
      <c r="R35" s="1" t="s">
        <v>52</v>
      </c>
      <c r="S35" s="1" t="s">
        <v>146</v>
      </c>
      <c r="T35" s="1" t="s">
        <v>63</v>
      </c>
      <c r="U35" s="1" t="s">
        <v>68</v>
      </c>
      <c r="V35" s="1" t="s">
        <v>84</v>
      </c>
      <c r="W35" s="1" t="s">
        <v>76</v>
      </c>
      <c r="X35" s="2" t="s">
        <v>177</v>
      </c>
      <c r="Y35" s="3">
        <v>33394</v>
      </c>
      <c r="Z35" s="4" t="s">
        <v>4476</v>
      </c>
      <c r="AA35" s="1"/>
      <c r="AB35" s="1"/>
      <c r="AC35" s="1" t="s">
        <v>3078</v>
      </c>
      <c r="AD35" s="1" t="s">
        <v>3109</v>
      </c>
      <c r="AE35" s="1"/>
      <c r="AF35" s="1" t="s">
        <v>57</v>
      </c>
      <c r="AG35" s="1" t="s">
        <v>146</v>
      </c>
      <c r="AH35" s="1"/>
      <c r="AI35" s="1"/>
      <c r="AJ35" s="1"/>
      <c r="AK35" s="286">
        <v>951003755922000</v>
      </c>
      <c r="AL35" s="1">
        <v>857240618</v>
      </c>
    </row>
    <row r="36" spans="1:38" s="97" customFormat="1" ht="14">
      <c r="A36" s="1">
        <v>3</v>
      </c>
      <c r="B36" s="29" t="s">
        <v>282</v>
      </c>
      <c r="C36" s="1" t="s">
        <v>128</v>
      </c>
      <c r="D36" s="1" t="s">
        <v>529</v>
      </c>
      <c r="E36" s="1" t="s">
        <v>173</v>
      </c>
      <c r="F36" s="1" t="s">
        <v>4960</v>
      </c>
      <c r="G36" s="1" t="s">
        <v>4808</v>
      </c>
      <c r="H36" s="1" t="s">
        <v>1798</v>
      </c>
      <c r="I36" s="84" t="s">
        <v>1799</v>
      </c>
      <c r="J36" s="7">
        <v>1</v>
      </c>
      <c r="K36" s="7"/>
      <c r="L36" s="7">
        <v>1</v>
      </c>
      <c r="M36" s="1"/>
      <c r="N36" s="1"/>
      <c r="O36" s="1" t="s">
        <v>103</v>
      </c>
      <c r="P36" s="20">
        <v>44485</v>
      </c>
      <c r="Q36" s="4" t="str">
        <f t="shared" ca="1" si="3"/>
        <v>0 Tahun 9 Bulan20 Hari</v>
      </c>
      <c r="R36" s="1" t="s">
        <v>78</v>
      </c>
      <c r="S36" s="1" t="s">
        <v>146</v>
      </c>
      <c r="T36" s="1" t="s">
        <v>73</v>
      </c>
      <c r="U36" s="1" t="s">
        <v>68</v>
      </c>
      <c r="V36" s="1" t="s">
        <v>84</v>
      </c>
      <c r="W36" s="1" t="s">
        <v>56</v>
      </c>
      <c r="X36" s="2" t="s">
        <v>2687</v>
      </c>
      <c r="Y36" s="3">
        <v>31277</v>
      </c>
      <c r="Z36" s="4" t="s">
        <v>4475</v>
      </c>
      <c r="AA36" s="1"/>
      <c r="AB36" s="1"/>
      <c r="AC36" s="1" t="s">
        <v>3078</v>
      </c>
      <c r="AD36" s="1" t="s">
        <v>3099</v>
      </c>
      <c r="AE36" s="1"/>
      <c r="AF36" s="1" t="s">
        <v>57</v>
      </c>
      <c r="AG36" s="1" t="s">
        <v>146</v>
      </c>
      <c r="AH36" s="1" t="s">
        <v>146</v>
      </c>
      <c r="AI36" s="1">
        <v>19072632797</v>
      </c>
      <c r="AJ36" s="1"/>
      <c r="AK36" s="286"/>
      <c r="AL36" s="1">
        <v>857804360</v>
      </c>
    </row>
    <row r="37" spans="1:38" s="97" customFormat="1" ht="14">
      <c r="A37" s="1">
        <v>4</v>
      </c>
      <c r="B37" s="29" t="s">
        <v>282</v>
      </c>
      <c r="C37" s="1" t="s">
        <v>128</v>
      </c>
      <c r="D37" s="1" t="s">
        <v>529</v>
      </c>
      <c r="E37" s="1" t="s">
        <v>173</v>
      </c>
      <c r="F37" s="1"/>
      <c r="G37" s="1" t="s">
        <v>1862</v>
      </c>
      <c r="H37" s="1" t="s">
        <v>1863</v>
      </c>
      <c r="I37" s="84" t="s">
        <v>1864</v>
      </c>
      <c r="J37" s="7">
        <v>1</v>
      </c>
      <c r="K37" s="7"/>
      <c r="L37" s="1">
        <v>1</v>
      </c>
      <c r="M37" s="1"/>
      <c r="N37" s="72"/>
      <c r="O37" s="1" t="s">
        <v>103</v>
      </c>
      <c r="P37" s="20">
        <v>43962</v>
      </c>
      <c r="Q37" s="4" t="str">
        <f t="shared" ca="1" si="3"/>
        <v>2 Tahun 2 Bulan25 Hari</v>
      </c>
      <c r="R37" s="1" t="s">
        <v>78</v>
      </c>
      <c r="S37" s="1"/>
      <c r="T37" s="1" t="s">
        <v>63</v>
      </c>
      <c r="U37" s="1" t="s">
        <v>68</v>
      </c>
      <c r="V37" s="1" t="s">
        <v>201</v>
      </c>
      <c r="W37" s="1" t="s">
        <v>76</v>
      </c>
      <c r="X37" s="2" t="s">
        <v>84</v>
      </c>
      <c r="Y37" s="71">
        <v>32237</v>
      </c>
      <c r="Z37" s="4" t="str">
        <f ca="1">DATEDIF(Y37,NOW(),"Y")&amp;" Tahun "&amp;DATEDIF(Y37,NOW(),"YM")&amp;" Bulan"</f>
        <v>34 Tahun 4 Bulan</v>
      </c>
      <c r="AA37" s="1"/>
      <c r="AB37" s="1"/>
      <c r="AC37" s="1" t="s">
        <v>1893</v>
      </c>
      <c r="AD37" s="1" t="s">
        <v>3126</v>
      </c>
      <c r="AE37" s="1"/>
      <c r="AF37" s="1"/>
      <c r="AG37" s="1" t="s">
        <v>74</v>
      </c>
      <c r="AH37" s="1"/>
      <c r="AI37" s="1">
        <v>20034052223</v>
      </c>
      <c r="AJ37" s="1"/>
      <c r="AK37" s="286"/>
      <c r="AL37" s="1">
        <v>954086948</v>
      </c>
    </row>
    <row r="38" spans="1:38" s="97" customFormat="1" ht="14">
      <c r="A38" s="1">
        <v>5</v>
      </c>
      <c r="B38" s="29" t="s">
        <v>282</v>
      </c>
      <c r="C38" s="1" t="s">
        <v>128</v>
      </c>
      <c r="D38" s="1" t="s">
        <v>529</v>
      </c>
      <c r="E38" s="1" t="s">
        <v>173</v>
      </c>
      <c r="F38" s="1" t="s">
        <v>4940</v>
      </c>
      <c r="G38" s="1" t="s">
        <v>4784</v>
      </c>
      <c r="H38" s="1" t="s">
        <v>1747</v>
      </c>
      <c r="I38" s="84" t="s">
        <v>1748</v>
      </c>
      <c r="J38" s="7">
        <v>1</v>
      </c>
      <c r="K38" s="7"/>
      <c r="L38" s="7">
        <v>1</v>
      </c>
      <c r="M38" s="1"/>
      <c r="N38" s="1"/>
      <c r="O38" s="1" t="s">
        <v>103</v>
      </c>
      <c r="P38" s="20">
        <v>44485</v>
      </c>
      <c r="Q38" s="4" t="str">
        <f t="shared" ca="1" si="3"/>
        <v>0 Tahun 9 Bulan20 Hari</v>
      </c>
      <c r="R38" s="1" t="s">
        <v>78</v>
      </c>
      <c r="S38" s="1" t="s">
        <v>146</v>
      </c>
      <c r="T38" s="1" t="s">
        <v>63</v>
      </c>
      <c r="U38" s="1" t="s">
        <v>68</v>
      </c>
      <c r="V38" s="1" t="s">
        <v>68</v>
      </c>
      <c r="W38" s="1" t="s">
        <v>97</v>
      </c>
      <c r="X38" s="2" t="s">
        <v>2663</v>
      </c>
      <c r="Y38" s="3">
        <v>27456</v>
      </c>
      <c r="Z38" s="4" t="s">
        <v>3791</v>
      </c>
      <c r="AA38" s="1"/>
      <c r="AB38" s="1"/>
      <c r="AC38" s="1" t="s">
        <v>3078</v>
      </c>
      <c r="AD38" s="1" t="s">
        <v>3091</v>
      </c>
      <c r="AE38" s="1"/>
      <c r="AF38" s="1" t="s">
        <v>146</v>
      </c>
      <c r="AG38" s="1" t="s">
        <v>146</v>
      </c>
      <c r="AH38" s="1" t="s">
        <v>251</v>
      </c>
      <c r="AI38" s="1">
        <v>19072632474</v>
      </c>
      <c r="AJ38" s="1"/>
      <c r="AK38" s="286"/>
      <c r="AL38" s="1">
        <v>857804428</v>
      </c>
    </row>
    <row r="39" spans="1:38" s="97" customFormat="1" ht="14">
      <c r="A39" s="1">
        <v>6</v>
      </c>
      <c r="B39" s="29" t="s">
        <v>282</v>
      </c>
      <c r="C39" s="1" t="s">
        <v>128</v>
      </c>
      <c r="D39" s="1" t="s">
        <v>529</v>
      </c>
      <c r="E39" s="1" t="s">
        <v>173</v>
      </c>
      <c r="F39" s="1"/>
      <c r="G39" s="1" t="s">
        <v>1880</v>
      </c>
      <c r="H39" s="1" t="s">
        <v>1881</v>
      </c>
      <c r="I39" s="84" t="s">
        <v>1882</v>
      </c>
      <c r="J39" s="7">
        <v>1</v>
      </c>
      <c r="K39" s="7"/>
      <c r="L39" s="7">
        <v>1</v>
      </c>
      <c r="M39" s="1"/>
      <c r="N39" s="1"/>
      <c r="O39" s="1" t="s">
        <v>103</v>
      </c>
      <c r="P39" s="20">
        <v>44166</v>
      </c>
      <c r="Q39" s="4" t="str">
        <f t="shared" ca="1" si="3"/>
        <v>1 Tahun 8 Bulan4 Hari</v>
      </c>
      <c r="R39" s="1" t="s">
        <v>52</v>
      </c>
      <c r="S39" s="1"/>
      <c r="T39" s="1" t="s">
        <v>63</v>
      </c>
      <c r="U39" s="1" t="s">
        <v>68</v>
      </c>
      <c r="V39" s="1" t="s">
        <v>2583</v>
      </c>
      <c r="W39" s="1" t="s">
        <v>56</v>
      </c>
      <c r="X39" s="2" t="s">
        <v>2703</v>
      </c>
      <c r="Y39" s="71">
        <v>30699</v>
      </c>
      <c r="Z39" s="4" t="str">
        <f ca="1">DATEDIF(Y39,NOW(),"Y")&amp;" Tahun "&amp;DATEDIF(Y39,NOW(),"YM")&amp;" Bulan"</f>
        <v>38 Tahun 6 Bulan</v>
      </c>
      <c r="AA39" s="1"/>
      <c r="AB39" s="1"/>
      <c r="AC39" s="1" t="s">
        <v>1893</v>
      </c>
      <c r="AD39" s="1" t="s">
        <v>3127</v>
      </c>
      <c r="AE39" s="1"/>
      <c r="AF39" s="1"/>
      <c r="AG39" s="1"/>
      <c r="AH39" s="1" t="s">
        <v>68</v>
      </c>
      <c r="AI39" s="1"/>
      <c r="AJ39" s="1"/>
      <c r="AK39" s="286"/>
      <c r="AL39" s="1"/>
    </row>
    <row r="40" spans="1:38" s="97" customFormat="1" ht="14">
      <c r="A40" s="1">
        <v>7</v>
      </c>
      <c r="B40" s="29" t="s">
        <v>282</v>
      </c>
      <c r="C40" s="1" t="s">
        <v>128</v>
      </c>
      <c r="D40" s="1" t="s">
        <v>529</v>
      </c>
      <c r="E40" s="1" t="s">
        <v>173</v>
      </c>
      <c r="F40" s="1"/>
      <c r="G40" s="1" t="s">
        <v>3371</v>
      </c>
      <c r="H40" s="1" t="s">
        <v>1887</v>
      </c>
      <c r="I40" s="84" t="s">
        <v>1888</v>
      </c>
      <c r="J40" s="7">
        <v>1</v>
      </c>
      <c r="K40" s="7"/>
      <c r="L40" s="7">
        <v>1</v>
      </c>
      <c r="M40" s="1"/>
      <c r="N40" s="1"/>
      <c r="O40" s="1" t="s">
        <v>103</v>
      </c>
      <c r="P40" s="20">
        <v>44287</v>
      </c>
      <c r="Q40" s="4" t="str">
        <f t="shared" ca="1" si="3"/>
        <v>1 Tahun 4 Bulan4 Hari</v>
      </c>
      <c r="R40" s="1" t="s">
        <v>52</v>
      </c>
      <c r="S40" s="1"/>
      <c r="T40" s="1" t="s">
        <v>73</v>
      </c>
      <c r="U40" s="1" t="s">
        <v>68</v>
      </c>
      <c r="V40" s="1" t="s">
        <v>84</v>
      </c>
      <c r="W40" s="1" t="s">
        <v>51</v>
      </c>
      <c r="X40" s="2" t="s">
        <v>2705</v>
      </c>
      <c r="Y40" s="71">
        <v>34084</v>
      </c>
      <c r="Z40" s="4" t="str">
        <f ca="1">DATEDIF(Y40,NOW(),"Y")&amp;" Tahun "&amp;DATEDIF(Y40,NOW(),"YM")&amp;" Bulan"</f>
        <v>29 Tahun 3 Bulan</v>
      </c>
      <c r="AA40" s="1" t="s">
        <v>3136</v>
      </c>
      <c r="AB40" s="1"/>
      <c r="AC40" s="1" t="s">
        <v>1893</v>
      </c>
      <c r="AD40" s="1" t="s">
        <v>3137</v>
      </c>
      <c r="AE40" s="1"/>
      <c r="AF40" s="1"/>
      <c r="AG40" s="1"/>
      <c r="AH40" s="1" t="s">
        <v>68</v>
      </c>
      <c r="AI40" s="1"/>
      <c r="AJ40" s="564" t="s">
        <v>4231</v>
      </c>
      <c r="AK40" s="286"/>
      <c r="AL40" s="1"/>
    </row>
    <row r="41" spans="1:38" s="97" customFormat="1" ht="14">
      <c r="A41" s="1">
        <v>8</v>
      </c>
      <c r="B41" s="29" t="s">
        <v>282</v>
      </c>
      <c r="C41" s="1" t="s">
        <v>128</v>
      </c>
      <c r="D41" s="1" t="s">
        <v>529</v>
      </c>
      <c r="E41" s="1" t="s">
        <v>173</v>
      </c>
      <c r="F41" s="1"/>
      <c r="G41" s="1"/>
      <c r="H41" s="5" t="s">
        <v>4720</v>
      </c>
      <c r="I41" s="84" t="s">
        <v>4721</v>
      </c>
      <c r="J41" s="7">
        <v>1</v>
      </c>
      <c r="K41" s="7"/>
      <c r="L41" s="7">
        <v>1</v>
      </c>
      <c r="M41" s="1"/>
      <c r="N41" s="1"/>
      <c r="O41" s="1" t="s">
        <v>103</v>
      </c>
      <c r="P41" s="20">
        <v>44480</v>
      </c>
      <c r="Q41" s="4" t="str">
        <f t="shared" ca="1" si="3"/>
        <v>0 Tahun 9 Bulan25 Hari</v>
      </c>
      <c r="R41" s="1" t="s">
        <v>52</v>
      </c>
      <c r="S41" s="1"/>
      <c r="T41" s="1" t="s">
        <v>49</v>
      </c>
      <c r="U41" s="1" t="s">
        <v>68</v>
      </c>
      <c r="V41" s="1" t="s">
        <v>180</v>
      </c>
      <c r="W41" s="1" t="s">
        <v>56</v>
      </c>
      <c r="X41" s="2" t="s">
        <v>4722</v>
      </c>
      <c r="Y41" s="3">
        <v>32603</v>
      </c>
      <c r="Z41" s="4" t="str">
        <f ca="1">DATEDIF(Y41,NOW(),"Y")&amp;" Tahun "&amp;DATEDIF(Y41,NOW(),"YM")&amp;" Bulan"</f>
        <v>33 Tahun 4 Bulan</v>
      </c>
      <c r="AA41" s="1"/>
      <c r="AB41" s="1"/>
      <c r="AC41" s="1" t="s">
        <v>1893</v>
      </c>
      <c r="AD41" s="1" t="s">
        <v>4723</v>
      </c>
      <c r="AE41" s="1"/>
      <c r="AF41" s="1"/>
      <c r="AG41" s="1"/>
      <c r="AH41" s="1" t="s">
        <v>4724</v>
      </c>
      <c r="AI41" s="1"/>
      <c r="AJ41" s="1"/>
      <c r="AK41" s="286"/>
      <c r="AL41" s="1"/>
    </row>
    <row r="42" spans="1:38" s="97" customFormat="1" ht="14">
      <c r="A42" s="1">
        <v>9</v>
      </c>
      <c r="B42" s="29" t="s">
        <v>282</v>
      </c>
      <c r="C42" s="1" t="s">
        <v>128</v>
      </c>
      <c r="D42" s="1" t="s">
        <v>529</v>
      </c>
      <c r="E42" s="1" t="s">
        <v>173</v>
      </c>
      <c r="F42" s="1" t="s">
        <v>4951</v>
      </c>
      <c r="G42" s="1" t="s">
        <v>4797</v>
      </c>
      <c r="H42" s="1" t="s">
        <v>1778</v>
      </c>
      <c r="I42" s="84" t="s">
        <v>1779</v>
      </c>
      <c r="J42" s="7">
        <v>1</v>
      </c>
      <c r="K42" s="7"/>
      <c r="L42" s="7">
        <v>1</v>
      </c>
      <c r="M42" s="1"/>
      <c r="N42" s="1"/>
      <c r="O42" s="1" t="s">
        <v>103</v>
      </c>
      <c r="P42" s="20">
        <v>44485</v>
      </c>
      <c r="Q42" s="4" t="str">
        <f t="shared" ca="1" si="3"/>
        <v>0 Tahun 9 Bulan20 Hari</v>
      </c>
      <c r="R42" s="1" t="s">
        <v>52</v>
      </c>
      <c r="S42" s="1" t="s">
        <v>146</v>
      </c>
      <c r="T42" s="1" t="s">
        <v>63</v>
      </c>
      <c r="U42" s="1" t="s">
        <v>68</v>
      </c>
      <c r="V42" s="1" t="s">
        <v>135</v>
      </c>
      <c r="W42" s="1" t="s">
        <v>71</v>
      </c>
      <c r="X42" s="2" t="s">
        <v>2680</v>
      </c>
      <c r="Y42" s="3">
        <v>32635</v>
      </c>
      <c r="Z42" s="4" t="s">
        <v>4468</v>
      </c>
      <c r="AA42" s="1"/>
      <c r="AB42" s="1"/>
      <c r="AC42" s="1" t="s">
        <v>3078</v>
      </c>
      <c r="AD42" s="1" t="s">
        <v>3103</v>
      </c>
      <c r="AE42" s="1"/>
      <c r="AF42" s="1" t="s">
        <v>146</v>
      </c>
      <c r="AG42" s="1" t="s">
        <v>146</v>
      </c>
      <c r="AH42" s="1" t="s">
        <v>68</v>
      </c>
      <c r="AI42" s="1">
        <v>19072632623</v>
      </c>
      <c r="AJ42" s="1"/>
      <c r="AK42" s="286"/>
      <c r="AL42" s="1">
        <v>857240696</v>
      </c>
    </row>
    <row r="43" spans="1:38" s="97" customFormat="1" ht="14">
      <c r="A43" s="1">
        <v>10</v>
      </c>
      <c r="B43" s="29" t="s">
        <v>282</v>
      </c>
      <c r="C43" s="1" t="s">
        <v>128</v>
      </c>
      <c r="D43" s="1" t="s">
        <v>529</v>
      </c>
      <c r="E43" s="1" t="s">
        <v>173</v>
      </c>
      <c r="F43" s="1"/>
      <c r="G43" s="1" t="s">
        <v>1807</v>
      </c>
      <c r="H43" s="1" t="s">
        <v>1808</v>
      </c>
      <c r="I43" s="84" t="s">
        <v>1809</v>
      </c>
      <c r="J43" s="7">
        <v>1</v>
      </c>
      <c r="K43" s="7"/>
      <c r="L43" s="7">
        <v>1</v>
      </c>
      <c r="M43" s="1"/>
      <c r="N43" s="1"/>
      <c r="O43" s="1" t="s">
        <v>103</v>
      </c>
      <c r="P43" s="20">
        <v>44507</v>
      </c>
      <c r="Q43" s="4" t="str">
        <f t="shared" ca="1" si="3"/>
        <v>0 Tahun 8 Bulan29 Hari</v>
      </c>
      <c r="R43" s="1" t="s">
        <v>58</v>
      </c>
      <c r="S43" s="1"/>
      <c r="T43" s="1" t="s">
        <v>63</v>
      </c>
      <c r="U43" s="1" t="s">
        <v>66</v>
      </c>
      <c r="V43" s="1" t="s">
        <v>2688</v>
      </c>
      <c r="W43" s="1" t="s">
        <v>56</v>
      </c>
      <c r="X43" s="2" t="s">
        <v>93</v>
      </c>
      <c r="Y43" s="3">
        <v>35190</v>
      </c>
      <c r="Z43" s="4" t="str">
        <f ca="1">DATEDIF(Y43,NOW(),"Y")&amp;" Tahun "&amp;DATEDIF(Y43,NOW(),"YM")&amp;" Bulan"</f>
        <v>26 Tahun 3 Bulan</v>
      </c>
      <c r="AA43" s="1"/>
      <c r="AB43" s="1"/>
      <c r="AC43" s="1" t="s">
        <v>1893</v>
      </c>
      <c r="AD43" s="1" t="s">
        <v>3112</v>
      </c>
      <c r="AE43" s="1"/>
      <c r="AF43" s="1"/>
      <c r="AG43" s="1"/>
      <c r="AH43" s="1" t="s">
        <v>2558</v>
      </c>
      <c r="AI43" s="1">
        <v>19082554858</v>
      </c>
      <c r="AJ43" s="1"/>
      <c r="AK43" s="286"/>
      <c r="AL43" s="1"/>
    </row>
    <row r="44" spans="1:38" s="97" customFormat="1" ht="14">
      <c r="A44" s="1">
        <v>11</v>
      </c>
      <c r="B44" s="29" t="s">
        <v>282</v>
      </c>
      <c r="C44" s="1" t="s">
        <v>128</v>
      </c>
      <c r="D44" s="1" t="s">
        <v>529</v>
      </c>
      <c r="E44" s="1" t="s">
        <v>173</v>
      </c>
      <c r="F44" s="1"/>
      <c r="G44" s="1" t="s">
        <v>1856</v>
      </c>
      <c r="H44" s="1" t="s">
        <v>1857</v>
      </c>
      <c r="I44" s="84" t="s">
        <v>1858</v>
      </c>
      <c r="J44" s="7">
        <v>1</v>
      </c>
      <c r="K44" s="7"/>
      <c r="L44" s="1">
        <v>1</v>
      </c>
      <c r="M44" s="1"/>
      <c r="N44" s="72"/>
      <c r="O44" s="1" t="s">
        <v>103</v>
      </c>
      <c r="P44" s="20">
        <v>43962</v>
      </c>
      <c r="Q44" s="4" t="str">
        <f t="shared" ca="1" si="3"/>
        <v>2 Tahun 2 Bulan25 Hari</v>
      </c>
      <c r="R44" s="1" t="s">
        <v>52</v>
      </c>
      <c r="S44" s="1"/>
      <c r="T44" s="1" t="s">
        <v>63</v>
      </c>
      <c r="U44" s="1" t="s">
        <v>68</v>
      </c>
      <c r="V44" s="1" t="s">
        <v>201</v>
      </c>
      <c r="W44" s="1" t="s">
        <v>76</v>
      </c>
      <c r="X44" s="2" t="s">
        <v>2701</v>
      </c>
      <c r="Y44" s="71">
        <v>33591</v>
      </c>
      <c r="Z44" s="4" t="str">
        <f ca="1">DATEDIF(Y44,NOW(),"Y")&amp;" Tahun "&amp;DATEDIF(Y44,NOW(),"YM")&amp;" Bulan"</f>
        <v>30 Tahun 7 Bulan</v>
      </c>
      <c r="AA44" s="1"/>
      <c r="AB44" s="1"/>
      <c r="AC44" s="1" t="s">
        <v>1893</v>
      </c>
      <c r="AD44" s="1" t="s">
        <v>3124</v>
      </c>
      <c r="AE44" s="1"/>
      <c r="AF44" s="1"/>
      <c r="AG44" s="1"/>
      <c r="AH44" s="1" t="s">
        <v>68</v>
      </c>
      <c r="AI44" s="1">
        <v>20034051944</v>
      </c>
      <c r="AJ44" s="1"/>
      <c r="AK44" s="286"/>
      <c r="AL44" s="1">
        <v>954086959</v>
      </c>
    </row>
    <row r="45" spans="1:38" s="97" customFormat="1" ht="14">
      <c r="A45" s="1">
        <v>12</v>
      </c>
      <c r="B45" s="29" t="s">
        <v>282</v>
      </c>
      <c r="C45" s="1" t="s">
        <v>128</v>
      </c>
      <c r="D45" s="1" t="s">
        <v>529</v>
      </c>
      <c r="E45" s="1" t="s">
        <v>173</v>
      </c>
      <c r="F45" s="1" t="s">
        <v>4942</v>
      </c>
      <c r="G45" s="1" t="s">
        <v>4778</v>
      </c>
      <c r="H45" s="1" t="s">
        <v>1759</v>
      </c>
      <c r="I45" s="84" t="s">
        <v>1760</v>
      </c>
      <c r="J45" s="7">
        <v>1</v>
      </c>
      <c r="K45" s="7"/>
      <c r="L45" s="7">
        <v>1</v>
      </c>
      <c r="M45" s="1"/>
      <c r="N45" s="1"/>
      <c r="O45" s="1" t="s">
        <v>103</v>
      </c>
      <c r="P45" s="20">
        <v>44485</v>
      </c>
      <c r="Q45" s="4" t="str">
        <f t="shared" ca="1" si="3"/>
        <v>0 Tahun 9 Bulan20 Hari</v>
      </c>
      <c r="R45" s="1" t="s">
        <v>54</v>
      </c>
      <c r="S45" s="1" t="s">
        <v>55</v>
      </c>
      <c r="T45" s="1" t="s">
        <v>73</v>
      </c>
      <c r="U45" s="1" t="s">
        <v>68</v>
      </c>
      <c r="V45" s="1" t="s">
        <v>229</v>
      </c>
      <c r="W45" s="1" t="s">
        <v>76</v>
      </c>
      <c r="X45" s="2" t="s">
        <v>2668</v>
      </c>
      <c r="Y45" s="3">
        <v>8380</v>
      </c>
      <c r="Z45" s="4" t="s">
        <v>4459</v>
      </c>
      <c r="AA45" s="1"/>
      <c r="AB45" s="1"/>
      <c r="AC45" s="1" t="s">
        <v>3078</v>
      </c>
      <c r="AD45" s="1" t="s">
        <v>3095</v>
      </c>
      <c r="AE45" s="1"/>
      <c r="AF45" s="1" t="s">
        <v>146</v>
      </c>
      <c r="AG45" s="1" t="s">
        <v>146</v>
      </c>
      <c r="AH45" s="1" t="s">
        <v>68</v>
      </c>
      <c r="AI45" s="1">
        <v>19072632565</v>
      </c>
      <c r="AJ45" s="1"/>
      <c r="AK45" s="286"/>
      <c r="AL45" s="1">
        <v>878865807</v>
      </c>
    </row>
    <row r="46" spans="1:38" s="97" customFormat="1" ht="14">
      <c r="A46" s="1">
        <v>13</v>
      </c>
      <c r="B46" s="29" t="s">
        <v>282</v>
      </c>
      <c r="C46" s="1" t="s">
        <v>128</v>
      </c>
      <c r="D46" s="1" t="s">
        <v>529</v>
      </c>
      <c r="E46" s="1" t="s">
        <v>173</v>
      </c>
      <c r="F46" s="1" t="s">
        <v>1840</v>
      </c>
      <c r="G46" s="1" t="s">
        <v>1841</v>
      </c>
      <c r="H46" s="1" t="s">
        <v>1842</v>
      </c>
      <c r="I46" s="84" t="s">
        <v>1843</v>
      </c>
      <c r="J46" s="7">
        <v>1</v>
      </c>
      <c r="K46" s="7"/>
      <c r="L46" s="7">
        <v>1</v>
      </c>
      <c r="M46" s="1"/>
      <c r="N46" s="1"/>
      <c r="O46" s="1" t="s">
        <v>103</v>
      </c>
      <c r="P46" s="20">
        <v>43843</v>
      </c>
      <c r="Q46" s="4" t="str">
        <f t="shared" ca="1" si="3"/>
        <v>2 Tahun 6 Bulan23 Hari</v>
      </c>
      <c r="R46" s="1" t="s">
        <v>78</v>
      </c>
      <c r="S46" s="1"/>
      <c r="T46" s="1" t="s">
        <v>63</v>
      </c>
      <c r="U46" s="1" t="s">
        <v>68</v>
      </c>
      <c r="V46" s="1" t="s">
        <v>84</v>
      </c>
      <c r="W46" s="1" t="s">
        <v>76</v>
      </c>
      <c r="X46" s="2" t="s">
        <v>2699</v>
      </c>
      <c r="Y46" s="71">
        <v>32507</v>
      </c>
      <c r="Z46" s="4" t="str">
        <f ca="1">DATEDIF(Y46,NOW(),"Y")&amp;" Tahun "&amp;DATEDIF(Y46,NOW(),"YM")&amp;" Bulan"</f>
        <v>33 Tahun 7 Bulan</v>
      </c>
      <c r="AA46" s="1"/>
      <c r="AB46" s="1"/>
      <c r="AC46" s="1" t="s">
        <v>1893</v>
      </c>
      <c r="AD46" s="1" t="s">
        <v>3121</v>
      </c>
      <c r="AE46" s="1"/>
      <c r="AF46" s="1"/>
      <c r="AG46" s="1"/>
      <c r="AH46" s="1" t="s">
        <v>68</v>
      </c>
      <c r="AI46" s="1">
        <v>20008505081</v>
      </c>
      <c r="AJ46" s="1"/>
      <c r="AK46" s="286"/>
      <c r="AL46" s="1">
        <v>887221486</v>
      </c>
    </row>
    <row r="47" spans="1:38" s="97" customFormat="1" ht="14">
      <c r="A47" s="1">
        <v>14</v>
      </c>
      <c r="B47" s="29" t="s">
        <v>282</v>
      </c>
      <c r="C47" s="1" t="s">
        <v>128</v>
      </c>
      <c r="D47" s="1" t="s">
        <v>529</v>
      </c>
      <c r="E47" s="1" t="s">
        <v>173</v>
      </c>
      <c r="F47" s="1" t="s">
        <v>4950</v>
      </c>
      <c r="G47" s="1" t="s">
        <v>4791</v>
      </c>
      <c r="H47" s="1" t="s">
        <v>1775</v>
      </c>
      <c r="I47" s="84" t="s">
        <v>1387</v>
      </c>
      <c r="J47" s="7">
        <v>1</v>
      </c>
      <c r="K47" s="7"/>
      <c r="L47" s="7">
        <v>1</v>
      </c>
      <c r="M47" s="1"/>
      <c r="N47" s="1"/>
      <c r="O47" s="1" t="s">
        <v>103</v>
      </c>
      <c r="P47" s="20">
        <v>44485</v>
      </c>
      <c r="Q47" s="4" t="str">
        <f t="shared" ca="1" si="3"/>
        <v>0 Tahun 9 Bulan20 Hari</v>
      </c>
      <c r="R47" s="1" t="s">
        <v>81</v>
      </c>
      <c r="S47" s="1" t="s">
        <v>146</v>
      </c>
      <c r="T47" s="1" t="s">
        <v>63</v>
      </c>
      <c r="U47" s="1" t="s">
        <v>68</v>
      </c>
      <c r="V47" s="1" t="s">
        <v>84</v>
      </c>
      <c r="W47" s="1" t="s">
        <v>76</v>
      </c>
      <c r="X47" s="2" t="s">
        <v>2678</v>
      </c>
      <c r="Y47" s="3">
        <v>33797</v>
      </c>
      <c r="Z47" s="4" t="s">
        <v>4467</v>
      </c>
      <c r="AA47" s="1"/>
      <c r="AB47" s="1"/>
      <c r="AC47" s="1" t="s">
        <v>3078</v>
      </c>
      <c r="AD47" s="1" t="s">
        <v>3099</v>
      </c>
      <c r="AE47" s="1"/>
      <c r="AF47" s="1" t="s">
        <v>57</v>
      </c>
      <c r="AG47" s="1" t="s">
        <v>146</v>
      </c>
      <c r="AH47" s="1" t="s">
        <v>146</v>
      </c>
      <c r="AI47" s="1">
        <v>19072632698</v>
      </c>
      <c r="AJ47" s="1"/>
      <c r="AK47" s="286"/>
      <c r="AL47" s="1">
        <v>812050947</v>
      </c>
    </row>
    <row r="48" spans="1:38" s="97" customFormat="1" ht="14">
      <c r="A48" s="1">
        <v>15</v>
      </c>
      <c r="B48" s="383" t="s">
        <v>282</v>
      </c>
      <c r="C48" s="1" t="s">
        <v>128</v>
      </c>
      <c r="D48" s="1" t="s">
        <v>529</v>
      </c>
      <c r="E48" s="1" t="s">
        <v>173</v>
      </c>
      <c r="F48" s="1"/>
      <c r="G48" s="1"/>
      <c r="H48" s="76" t="s">
        <v>6535</v>
      </c>
      <c r="I48" s="84" t="s">
        <v>6536</v>
      </c>
      <c r="J48" s="7">
        <v>1</v>
      </c>
      <c r="K48" s="7"/>
      <c r="L48" s="1">
        <v>1</v>
      </c>
      <c r="M48" s="1"/>
      <c r="N48" s="72"/>
      <c r="O48" s="1" t="s">
        <v>103</v>
      </c>
      <c r="P48" s="20">
        <v>44606</v>
      </c>
      <c r="Q48" s="4" t="str">
        <f t="shared" ca="1" si="3"/>
        <v>0 Tahun 5 Bulan22 Hari</v>
      </c>
      <c r="R48" s="5" t="s">
        <v>78</v>
      </c>
      <c r="S48" s="1"/>
      <c r="T48" s="1" t="s">
        <v>73</v>
      </c>
      <c r="U48" s="565" t="s">
        <v>68</v>
      </c>
      <c r="V48" s="565" t="s">
        <v>180</v>
      </c>
      <c r="W48" s="1" t="s">
        <v>51</v>
      </c>
      <c r="X48" s="275" t="s">
        <v>6537</v>
      </c>
      <c r="Y48" s="71">
        <v>29161</v>
      </c>
      <c r="Z48" s="309"/>
      <c r="AA48" s="5"/>
      <c r="AB48" s="1"/>
      <c r="AC48" s="1" t="s">
        <v>6080</v>
      </c>
      <c r="AD48" s="1" t="s">
        <v>6538</v>
      </c>
      <c r="AE48" s="1"/>
      <c r="AF48" s="1"/>
      <c r="AG48" s="1"/>
      <c r="AH48" s="1" t="s">
        <v>68</v>
      </c>
      <c r="AI48" s="1"/>
      <c r="AJ48" s="1"/>
      <c r="AK48" s="286"/>
      <c r="AL48" s="1"/>
    </row>
    <row r="49" spans="1:38" s="97" customFormat="1" ht="14">
      <c r="A49" s="1">
        <v>16</v>
      </c>
      <c r="B49" s="29" t="s">
        <v>282</v>
      </c>
      <c r="C49" s="1" t="s">
        <v>128</v>
      </c>
      <c r="D49" s="1" t="s">
        <v>529</v>
      </c>
      <c r="E49" s="1" t="s">
        <v>173</v>
      </c>
      <c r="F49" s="1" t="s">
        <v>1828</v>
      </c>
      <c r="G49" s="1" t="s">
        <v>1829</v>
      </c>
      <c r="H49" s="1" t="s">
        <v>1830</v>
      </c>
      <c r="I49" s="84" t="s">
        <v>1831</v>
      </c>
      <c r="J49" s="7">
        <v>1</v>
      </c>
      <c r="K49" s="7"/>
      <c r="L49" s="7">
        <v>1</v>
      </c>
      <c r="M49" s="1"/>
      <c r="N49" s="1"/>
      <c r="O49" s="1" t="s">
        <v>103</v>
      </c>
      <c r="P49" s="20">
        <v>43787</v>
      </c>
      <c r="Q49" s="4" t="str">
        <f t="shared" ca="1" si="3"/>
        <v>2 Tahun 8 Bulan18 Hari</v>
      </c>
      <c r="R49" s="1" t="s">
        <v>157</v>
      </c>
      <c r="S49" s="1" t="s">
        <v>162</v>
      </c>
      <c r="T49" s="1" t="s">
        <v>63</v>
      </c>
      <c r="U49" s="1" t="s">
        <v>68</v>
      </c>
      <c r="V49" s="1" t="s">
        <v>84</v>
      </c>
      <c r="W49" s="1" t="s">
        <v>71</v>
      </c>
      <c r="X49" s="2" t="s">
        <v>2697</v>
      </c>
      <c r="Y49" s="71">
        <v>29923</v>
      </c>
      <c r="Z49" s="4" t="str">
        <f ca="1">DATEDIF(Y49,NOW(),"Y")&amp;" Tahun "&amp;DATEDIF(Y49,NOW(),"YM")&amp;" Bulan"</f>
        <v>40 Tahun 8 Bulan</v>
      </c>
      <c r="AA49" s="1"/>
      <c r="AB49" s="1"/>
      <c r="AC49" s="1" t="s">
        <v>1893</v>
      </c>
      <c r="AD49" s="1" t="s">
        <v>3119</v>
      </c>
      <c r="AE49" s="1"/>
      <c r="AF49" s="1"/>
      <c r="AG49" s="1"/>
      <c r="AH49" s="1" t="s">
        <v>68</v>
      </c>
      <c r="AI49" s="1">
        <v>20002643698</v>
      </c>
      <c r="AJ49" s="1"/>
      <c r="AK49" s="286"/>
      <c r="AL49" s="1">
        <v>877466348</v>
      </c>
    </row>
    <row r="50" spans="1:38" s="97" customFormat="1" ht="14">
      <c r="A50" s="1">
        <v>18</v>
      </c>
      <c r="B50" s="29" t="s">
        <v>282</v>
      </c>
      <c r="C50" s="1" t="s">
        <v>128</v>
      </c>
      <c r="D50" s="1" t="s">
        <v>529</v>
      </c>
      <c r="E50" s="1" t="s">
        <v>173</v>
      </c>
      <c r="F50" s="1" t="s">
        <v>4953</v>
      </c>
      <c r="G50" s="1" t="s">
        <v>4800</v>
      </c>
      <c r="H50" s="1" t="s">
        <v>1780</v>
      </c>
      <c r="I50" s="84" t="s">
        <v>1781</v>
      </c>
      <c r="J50" s="7">
        <v>1</v>
      </c>
      <c r="K50" s="7"/>
      <c r="L50" s="7">
        <v>1</v>
      </c>
      <c r="M50" s="1"/>
      <c r="N50" s="1"/>
      <c r="O50" s="1" t="s">
        <v>103</v>
      </c>
      <c r="P50" s="20">
        <v>44485</v>
      </c>
      <c r="Q50" s="4" t="str">
        <f ca="1">DATEDIF(P50,NOW(),"Y")&amp;" Tahun "&amp;DATEDIF(P50,NOW(),"YM")&amp;" Bulan"&amp;DATEDIF(P50,NOW(),"MD")&amp;" Hari"</f>
        <v>0 Tahun 9 Bulan20 Hari</v>
      </c>
      <c r="R50" s="1" t="s">
        <v>78</v>
      </c>
      <c r="S50" s="1" t="s">
        <v>146</v>
      </c>
      <c r="T50" s="1" t="s">
        <v>63</v>
      </c>
      <c r="U50" s="1" t="s">
        <v>68</v>
      </c>
      <c r="V50" s="1" t="s">
        <v>201</v>
      </c>
      <c r="W50" s="1" t="s">
        <v>76</v>
      </c>
      <c r="X50" s="2" t="s">
        <v>168</v>
      </c>
      <c r="Y50" s="3">
        <v>32928</v>
      </c>
      <c r="Z50" s="4" t="s">
        <v>4469</v>
      </c>
      <c r="AA50" s="1"/>
      <c r="AB50" s="1"/>
      <c r="AC50" s="1" t="s">
        <v>3078</v>
      </c>
      <c r="AD50" s="1" t="s">
        <v>3099</v>
      </c>
      <c r="AE50" s="1"/>
      <c r="AF50" s="1" t="s">
        <v>57</v>
      </c>
      <c r="AG50" s="1" t="s">
        <v>146</v>
      </c>
      <c r="AH50" s="1" t="s">
        <v>146</v>
      </c>
      <c r="AI50" s="1">
        <v>19072632532</v>
      </c>
      <c r="AJ50" s="1"/>
      <c r="AK50" s="286"/>
      <c r="AL50" s="1">
        <v>857240641</v>
      </c>
    </row>
    <row r="51" spans="1:38" s="97" customFormat="1" ht="14">
      <c r="A51" s="1">
        <v>19</v>
      </c>
      <c r="B51" s="29" t="s">
        <v>282</v>
      </c>
      <c r="C51" s="1" t="s">
        <v>128</v>
      </c>
      <c r="D51" s="1" t="s">
        <v>529</v>
      </c>
      <c r="E51" s="1" t="s">
        <v>173</v>
      </c>
      <c r="F51" s="1" t="s">
        <v>4931</v>
      </c>
      <c r="G51" s="1" t="s">
        <v>1822</v>
      </c>
      <c r="H51" s="1" t="s">
        <v>1823</v>
      </c>
      <c r="I51" s="84" t="s">
        <v>1824</v>
      </c>
      <c r="J51" s="7">
        <v>1</v>
      </c>
      <c r="K51" s="7"/>
      <c r="L51" s="7">
        <v>1</v>
      </c>
      <c r="M51" s="1"/>
      <c r="N51" s="1"/>
      <c r="O51" s="1" t="s">
        <v>103</v>
      </c>
      <c r="P51" s="20">
        <v>43782</v>
      </c>
      <c r="Q51" s="4" t="str">
        <f ca="1">DATEDIF(P51,NOW(),"Y")&amp;" Tahun "&amp;DATEDIF(P51,NOW(),"YM")&amp;" Bulan"&amp;DATEDIF(P51,NOW(),"MD")&amp;" Hari"</f>
        <v>2 Tahun 8 Bulan23 Hari</v>
      </c>
      <c r="R51" s="1" t="s">
        <v>78</v>
      </c>
      <c r="S51" s="1"/>
      <c r="T51" s="1" t="s">
        <v>63</v>
      </c>
      <c r="U51" s="1" t="s">
        <v>68</v>
      </c>
      <c r="V51" s="1" t="s">
        <v>84</v>
      </c>
      <c r="W51" s="1" t="s">
        <v>76</v>
      </c>
      <c r="X51" s="2" t="s">
        <v>2695</v>
      </c>
      <c r="Y51" s="71">
        <v>32918</v>
      </c>
      <c r="Z51" s="4" t="str">
        <f ca="1">DATEDIF(Y51,NOW(),"Y")&amp;" Tahun "&amp;DATEDIF(Y51,NOW(),"YM")&amp;" Bulan"</f>
        <v>32 Tahun 5 Bulan</v>
      </c>
      <c r="AA51" s="1"/>
      <c r="AB51" s="1"/>
      <c r="AC51" s="1" t="s">
        <v>1893</v>
      </c>
      <c r="AD51" s="1" t="s">
        <v>3117</v>
      </c>
      <c r="AE51" s="1"/>
      <c r="AF51" s="1" t="s">
        <v>57</v>
      </c>
      <c r="AG51" s="1"/>
      <c r="AH51" s="1"/>
      <c r="AI51" s="1">
        <v>19093378735</v>
      </c>
      <c r="AJ51" s="1"/>
      <c r="AK51" s="286">
        <v>944966936956000</v>
      </c>
      <c r="AL51" s="1">
        <v>876492085</v>
      </c>
    </row>
    <row r="52" spans="1:38" s="97" customFormat="1" ht="14">
      <c r="A52" s="1">
        <v>20</v>
      </c>
      <c r="B52" s="29" t="s">
        <v>282</v>
      </c>
      <c r="C52" s="1" t="s">
        <v>128</v>
      </c>
      <c r="D52" s="1" t="s">
        <v>529</v>
      </c>
      <c r="E52" s="1" t="s">
        <v>173</v>
      </c>
      <c r="F52" s="1"/>
      <c r="G52" s="438" t="s">
        <v>1865</v>
      </c>
      <c r="H52" s="1" t="s">
        <v>1866</v>
      </c>
      <c r="I52" s="84" t="s">
        <v>1867</v>
      </c>
      <c r="J52" s="7">
        <v>1</v>
      </c>
      <c r="K52" s="7"/>
      <c r="L52" s="7">
        <v>1</v>
      </c>
      <c r="M52" s="1"/>
      <c r="N52" s="1"/>
      <c r="O52" s="1" t="s">
        <v>103</v>
      </c>
      <c r="P52" s="20">
        <v>43962</v>
      </c>
      <c r="Q52" s="4" t="str">
        <f ca="1">DATEDIF(P52,NOW(),"Y")&amp;" Tahun "&amp;DATEDIF(P52,NOW(),"YM")&amp;" Bulan"&amp;DATEDIF(P52,NOW(),"MD")&amp;" Hari"</f>
        <v>2 Tahun 2 Bulan25 Hari</v>
      </c>
      <c r="R52" s="1" t="s">
        <v>52</v>
      </c>
      <c r="S52" s="1"/>
      <c r="T52" s="1" t="s">
        <v>73</v>
      </c>
      <c r="U52" s="1" t="s">
        <v>68</v>
      </c>
      <c r="V52" s="1" t="s">
        <v>180</v>
      </c>
      <c r="W52" s="1" t="s">
        <v>76</v>
      </c>
      <c r="X52" s="2" t="s">
        <v>68</v>
      </c>
      <c r="Y52" s="71">
        <v>33644</v>
      </c>
      <c r="Z52" s="4" t="str">
        <f ca="1">DATEDIF(Y52,NOW(),"Y")&amp;" Tahun "&amp;DATEDIF(Y52,NOW(),"YM")&amp;" Bulan"</f>
        <v>30 Tahun 5 Bulan</v>
      </c>
      <c r="AA52" s="1"/>
      <c r="AB52" s="1"/>
      <c r="AC52" s="1" t="s">
        <v>1893</v>
      </c>
      <c r="AD52" s="1" t="s">
        <v>3128</v>
      </c>
      <c r="AE52" s="1"/>
      <c r="AF52" s="1" t="s">
        <v>57</v>
      </c>
      <c r="AG52" s="1"/>
      <c r="AH52" s="1"/>
      <c r="AI52" s="1">
        <v>20034052207</v>
      </c>
      <c r="AJ52" s="1"/>
      <c r="AK52" s="286"/>
      <c r="AL52" s="1">
        <v>954087012</v>
      </c>
    </row>
    <row r="53" spans="1:38" s="97" customFormat="1" ht="14">
      <c r="A53" s="1">
        <v>21</v>
      </c>
      <c r="B53" s="383" t="s">
        <v>282</v>
      </c>
      <c r="C53" s="1" t="s">
        <v>128</v>
      </c>
      <c r="D53" s="1" t="s">
        <v>529</v>
      </c>
      <c r="E53" s="1" t="s">
        <v>173</v>
      </c>
      <c r="F53" s="1"/>
      <c r="G53" s="438"/>
      <c r="H53" s="76" t="s">
        <v>6531</v>
      </c>
      <c r="I53" s="84" t="s">
        <v>6532</v>
      </c>
      <c r="J53" s="7">
        <v>1</v>
      </c>
      <c r="K53" s="7"/>
      <c r="L53" s="1">
        <v>1</v>
      </c>
      <c r="M53" s="1"/>
      <c r="N53" s="72"/>
      <c r="O53" s="1" t="s">
        <v>103</v>
      </c>
      <c r="P53" s="20">
        <v>44606</v>
      </c>
      <c r="Q53" s="4" t="str">
        <f ca="1">DATEDIF(P53,NOW(),"Y")&amp;" Tahun "&amp;DATEDIF(P53,NOW(),"YM")&amp;" Bulan"&amp;DATEDIF(P53,NOW(),"MD")&amp;" Hari"</f>
        <v>0 Tahun 5 Bulan22 Hari</v>
      </c>
      <c r="R53" s="5" t="s">
        <v>52</v>
      </c>
      <c r="S53" s="1"/>
      <c r="T53" s="1" t="s">
        <v>73</v>
      </c>
      <c r="U53" s="565" t="s">
        <v>68</v>
      </c>
      <c r="V53" s="565" t="s">
        <v>180</v>
      </c>
      <c r="W53" s="1" t="s">
        <v>76</v>
      </c>
      <c r="X53" s="275" t="s">
        <v>6533</v>
      </c>
      <c r="Y53" s="71">
        <v>34856</v>
      </c>
      <c r="Z53" s="309"/>
      <c r="AA53" s="5"/>
      <c r="AB53" s="1"/>
      <c r="AC53" s="1" t="s">
        <v>6080</v>
      </c>
      <c r="AD53" s="1" t="s">
        <v>6534</v>
      </c>
      <c r="AE53" s="1"/>
      <c r="AF53" s="1"/>
      <c r="AG53" s="1"/>
      <c r="AH53" s="1" t="s">
        <v>68</v>
      </c>
      <c r="AI53" s="5"/>
      <c r="AJ53" s="620"/>
      <c r="AK53" s="286"/>
      <c r="AL53" s="1"/>
    </row>
    <row r="54" spans="1:38" s="97" customFormat="1" ht="14">
      <c r="A54" s="1">
        <v>22</v>
      </c>
      <c r="B54" s="29" t="s">
        <v>282</v>
      </c>
      <c r="C54" s="1" t="s">
        <v>128</v>
      </c>
      <c r="D54" s="1" t="s">
        <v>529</v>
      </c>
      <c r="E54" s="1" t="s">
        <v>173</v>
      </c>
      <c r="F54" s="1" t="s">
        <v>4948</v>
      </c>
      <c r="G54" s="438" t="s">
        <v>4794</v>
      </c>
      <c r="H54" s="1" t="s">
        <v>1771</v>
      </c>
      <c r="I54" s="84" t="s">
        <v>1772</v>
      </c>
      <c r="J54" s="7">
        <v>1</v>
      </c>
      <c r="K54" s="7"/>
      <c r="L54" s="7">
        <v>1</v>
      </c>
      <c r="M54" s="1"/>
      <c r="N54" s="1"/>
      <c r="O54" s="1" t="s">
        <v>103</v>
      </c>
      <c r="P54" s="20">
        <v>44485</v>
      </c>
      <c r="Q54" s="4" t="str">
        <f t="shared" ref="Q54:Q74" ca="1" si="4">DATEDIF(P54,NOW(),"Y")&amp;" Tahun "&amp;DATEDIF(P54,NOW(),"YM")&amp;" Bulan"&amp;DATEDIF(P54,NOW(),"MD")&amp;" Hari"</f>
        <v>0 Tahun 9 Bulan20 Hari</v>
      </c>
      <c r="R54" s="1" t="s">
        <v>52</v>
      </c>
      <c r="S54" s="1" t="s">
        <v>146</v>
      </c>
      <c r="T54" s="1" t="s">
        <v>73</v>
      </c>
      <c r="U54" s="1" t="s">
        <v>68</v>
      </c>
      <c r="V54" s="1" t="s">
        <v>2675</v>
      </c>
      <c r="W54" s="1" t="s">
        <v>56</v>
      </c>
      <c r="X54" s="2" t="s">
        <v>2676</v>
      </c>
      <c r="Y54" s="3">
        <v>35048</v>
      </c>
      <c r="Z54" s="4" t="s">
        <v>4465</v>
      </c>
      <c r="AA54" s="1"/>
      <c r="AB54" s="1"/>
      <c r="AC54" s="1" t="s">
        <v>3078</v>
      </c>
      <c r="AD54" s="1" t="s">
        <v>3101</v>
      </c>
      <c r="AE54" s="1"/>
      <c r="AF54" s="1" t="s">
        <v>146</v>
      </c>
      <c r="AG54" s="1" t="s">
        <v>146</v>
      </c>
      <c r="AH54" s="1" t="s">
        <v>68</v>
      </c>
      <c r="AI54" s="618">
        <v>19072632581</v>
      </c>
      <c r="AJ54" s="621"/>
      <c r="AK54" s="286"/>
      <c r="AL54" s="1">
        <v>857519918</v>
      </c>
    </row>
    <row r="55" spans="1:38" s="97" customFormat="1" ht="14">
      <c r="A55" s="1">
        <v>23</v>
      </c>
      <c r="B55" s="29" t="s">
        <v>282</v>
      </c>
      <c r="C55" s="1" t="s">
        <v>128</v>
      </c>
      <c r="D55" s="1" t="s">
        <v>529</v>
      </c>
      <c r="E55" s="1" t="s">
        <v>173</v>
      </c>
      <c r="F55" s="1" t="s">
        <v>4952</v>
      </c>
      <c r="G55" s="438" t="s">
        <v>4795</v>
      </c>
      <c r="H55" s="1" t="s">
        <v>1776</v>
      </c>
      <c r="I55" s="84" t="s">
        <v>1777</v>
      </c>
      <c r="J55" s="7">
        <v>1</v>
      </c>
      <c r="K55" s="7"/>
      <c r="L55" s="7">
        <v>1</v>
      </c>
      <c r="M55" s="1"/>
      <c r="N55" s="1"/>
      <c r="O55" s="1" t="s">
        <v>103</v>
      </c>
      <c r="P55" s="20">
        <v>44485</v>
      </c>
      <c r="Q55" s="4" t="str">
        <f t="shared" ca="1" si="4"/>
        <v>0 Tahun 9 Bulan20 Hari</v>
      </c>
      <c r="R55" s="1" t="s">
        <v>52</v>
      </c>
      <c r="S55" s="1" t="s">
        <v>146</v>
      </c>
      <c r="T55" s="1" t="s">
        <v>63</v>
      </c>
      <c r="U55" s="1" t="s">
        <v>68</v>
      </c>
      <c r="V55" s="1" t="s">
        <v>89</v>
      </c>
      <c r="W55" s="1" t="s">
        <v>76</v>
      </c>
      <c r="X55" s="2" t="s">
        <v>2679</v>
      </c>
      <c r="Y55" s="3">
        <v>33780</v>
      </c>
      <c r="Z55" s="4" t="s">
        <v>4467</v>
      </c>
      <c r="AA55" s="1"/>
      <c r="AB55" s="1"/>
      <c r="AC55" s="1" t="s">
        <v>3078</v>
      </c>
      <c r="AD55" s="1" t="s">
        <v>3099</v>
      </c>
      <c r="AE55" s="1"/>
      <c r="AF55" s="1" t="s">
        <v>57</v>
      </c>
      <c r="AG55" s="1" t="s">
        <v>146</v>
      </c>
      <c r="AH55" s="1" t="s">
        <v>146</v>
      </c>
      <c r="AI55" s="1">
        <v>19072632672</v>
      </c>
      <c r="AJ55" s="620"/>
      <c r="AK55" s="286">
        <v>951076801956000</v>
      </c>
      <c r="AL55" s="1">
        <v>857240674</v>
      </c>
    </row>
    <row r="56" spans="1:38" s="97" customFormat="1" ht="14">
      <c r="A56" s="1">
        <v>24</v>
      </c>
      <c r="B56" s="29" t="s">
        <v>282</v>
      </c>
      <c r="C56" s="1" t="s">
        <v>128</v>
      </c>
      <c r="D56" s="1" t="s">
        <v>529</v>
      </c>
      <c r="E56" s="1" t="s">
        <v>173</v>
      </c>
      <c r="F56" s="29"/>
      <c r="G56" s="1" t="s">
        <v>3372</v>
      </c>
      <c r="H56" s="1" t="s">
        <v>1889</v>
      </c>
      <c r="I56" s="84" t="s">
        <v>1890</v>
      </c>
      <c r="J56" s="7">
        <v>1</v>
      </c>
      <c r="K56" s="7"/>
      <c r="L56" s="7">
        <v>1</v>
      </c>
      <c r="M56" s="1"/>
      <c r="N56" s="1"/>
      <c r="O56" s="1" t="s">
        <v>103</v>
      </c>
      <c r="P56" s="20">
        <v>44287</v>
      </c>
      <c r="Q56" s="4" t="str">
        <f t="shared" ca="1" si="4"/>
        <v>1 Tahun 4 Bulan4 Hari</v>
      </c>
      <c r="R56" s="1" t="s">
        <v>78</v>
      </c>
      <c r="S56" s="1"/>
      <c r="T56" s="1" t="s">
        <v>73</v>
      </c>
      <c r="U56" s="1" t="s">
        <v>68</v>
      </c>
      <c r="V56" s="1" t="s">
        <v>2706</v>
      </c>
      <c r="W56" s="1" t="s">
        <v>88</v>
      </c>
      <c r="X56" s="2" t="s">
        <v>2673</v>
      </c>
      <c r="Y56" s="71">
        <v>35880</v>
      </c>
      <c r="Z56" s="4" t="str">
        <f ca="1">DATEDIF(Y56,NOW(),"Y")&amp;" Tahun "&amp;DATEDIF(Y56,NOW(),"YM")&amp;" Bulan"</f>
        <v>24 Tahun 4 Bulan</v>
      </c>
      <c r="AA56" s="1" t="s">
        <v>3138</v>
      </c>
      <c r="AB56" s="1"/>
      <c r="AC56" s="1" t="s">
        <v>1893</v>
      </c>
      <c r="AD56" s="1" t="s">
        <v>3008</v>
      </c>
      <c r="AE56" s="1"/>
      <c r="AF56" s="1" t="s">
        <v>57</v>
      </c>
      <c r="AG56" s="1"/>
      <c r="AH56" s="1"/>
      <c r="AI56" s="1"/>
      <c r="AJ56" s="564" t="s">
        <v>4232</v>
      </c>
      <c r="AK56" s="286"/>
      <c r="AL56" s="1"/>
    </row>
    <row r="57" spans="1:38" s="97" customFormat="1" ht="14">
      <c r="A57" s="1">
        <v>25</v>
      </c>
      <c r="B57" s="29" t="s">
        <v>282</v>
      </c>
      <c r="C57" s="1" t="s">
        <v>128</v>
      </c>
      <c r="D57" s="1" t="s">
        <v>529</v>
      </c>
      <c r="E57" s="1" t="s">
        <v>173</v>
      </c>
      <c r="F57" s="29" t="s">
        <v>4933</v>
      </c>
      <c r="G57" s="1" t="s">
        <v>4759</v>
      </c>
      <c r="H57" s="1" t="s">
        <v>1742</v>
      </c>
      <c r="I57" s="84" t="s">
        <v>1743</v>
      </c>
      <c r="J57" s="7">
        <v>1</v>
      </c>
      <c r="K57" s="7"/>
      <c r="L57" s="7">
        <v>1</v>
      </c>
      <c r="M57" s="1"/>
      <c r="N57" s="1"/>
      <c r="O57" s="1" t="s">
        <v>103</v>
      </c>
      <c r="P57" s="20">
        <v>44485</v>
      </c>
      <c r="Q57" s="4" t="str">
        <f t="shared" ca="1" si="4"/>
        <v>0 Tahun 9 Bulan20 Hari</v>
      </c>
      <c r="R57" s="1" t="s">
        <v>52</v>
      </c>
      <c r="S57" s="1" t="s">
        <v>146</v>
      </c>
      <c r="T57" s="1" t="s">
        <v>63</v>
      </c>
      <c r="U57" s="1" t="s">
        <v>68</v>
      </c>
      <c r="V57" s="1" t="s">
        <v>201</v>
      </c>
      <c r="W57" s="1" t="s">
        <v>76</v>
      </c>
      <c r="X57" s="2" t="s">
        <v>2661</v>
      </c>
      <c r="Y57" s="3">
        <v>33578</v>
      </c>
      <c r="Z57" s="4" t="s">
        <v>4454</v>
      </c>
      <c r="AA57" s="1"/>
      <c r="AB57" s="1"/>
      <c r="AC57" s="1" t="s">
        <v>3078</v>
      </c>
      <c r="AD57" s="1" t="s">
        <v>3088</v>
      </c>
      <c r="AE57" s="1"/>
      <c r="AF57" s="1" t="s">
        <v>146</v>
      </c>
      <c r="AG57" s="1" t="s">
        <v>146</v>
      </c>
      <c r="AH57" s="1" t="s">
        <v>68</v>
      </c>
      <c r="AI57" s="1">
        <v>19072632490</v>
      </c>
      <c r="AJ57" s="1"/>
      <c r="AK57" s="286"/>
      <c r="AL57" s="1"/>
    </row>
    <row r="58" spans="1:38" s="97" customFormat="1" ht="14">
      <c r="A58" s="1">
        <v>26</v>
      </c>
      <c r="B58" s="29" t="s">
        <v>282</v>
      </c>
      <c r="C58" s="1" t="s">
        <v>128</v>
      </c>
      <c r="D58" s="1" t="s">
        <v>529</v>
      </c>
      <c r="E58" s="1" t="s">
        <v>173</v>
      </c>
      <c r="F58" s="29" t="s">
        <v>4939</v>
      </c>
      <c r="G58" s="1" t="s">
        <v>4787</v>
      </c>
      <c r="H58" s="1" t="s">
        <v>1757</v>
      </c>
      <c r="I58" s="84" t="s">
        <v>1758</v>
      </c>
      <c r="J58" s="7">
        <v>1</v>
      </c>
      <c r="K58" s="7"/>
      <c r="L58" s="7">
        <v>1</v>
      </c>
      <c r="M58" s="1"/>
      <c r="N58" s="1"/>
      <c r="O58" s="1" t="s">
        <v>103</v>
      </c>
      <c r="P58" s="20">
        <v>44485</v>
      </c>
      <c r="Q58" s="4" t="str">
        <f t="shared" ca="1" si="4"/>
        <v>0 Tahun 9 Bulan20 Hari</v>
      </c>
      <c r="R58" s="1" t="s">
        <v>52</v>
      </c>
      <c r="S58" s="1" t="s">
        <v>146</v>
      </c>
      <c r="T58" s="1" t="s">
        <v>73</v>
      </c>
      <c r="U58" s="1" t="s">
        <v>68</v>
      </c>
      <c r="V58" s="1" t="s">
        <v>229</v>
      </c>
      <c r="W58" s="1" t="s">
        <v>76</v>
      </c>
      <c r="X58" s="2" t="s">
        <v>2667</v>
      </c>
      <c r="Y58" s="3">
        <v>34104</v>
      </c>
      <c r="Z58" s="4" t="s">
        <v>4458</v>
      </c>
      <c r="AA58" s="1"/>
      <c r="AB58" s="1"/>
      <c r="AC58" s="1" t="s">
        <v>3078</v>
      </c>
      <c r="AD58" s="1" t="s">
        <v>3090</v>
      </c>
      <c r="AE58" s="1"/>
      <c r="AF58" s="1" t="s">
        <v>146</v>
      </c>
      <c r="AG58" s="1" t="s">
        <v>74</v>
      </c>
      <c r="AH58" s="1" t="s">
        <v>146</v>
      </c>
      <c r="AI58" s="1"/>
      <c r="AJ58" s="1"/>
      <c r="AK58" s="286"/>
      <c r="AL58" s="1">
        <v>857519861</v>
      </c>
    </row>
    <row r="59" spans="1:38" s="97" customFormat="1" ht="14">
      <c r="A59" s="1">
        <v>27</v>
      </c>
      <c r="B59" s="29" t="s">
        <v>282</v>
      </c>
      <c r="C59" s="1" t="s">
        <v>128</v>
      </c>
      <c r="D59" s="1" t="s">
        <v>529</v>
      </c>
      <c r="E59" s="1" t="s">
        <v>173</v>
      </c>
      <c r="F59" s="1"/>
      <c r="G59" s="1" t="s">
        <v>1871</v>
      </c>
      <c r="H59" s="1" t="s">
        <v>1872</v>
      </c>
      <c r="I59" s="84" t="s">
        <v>1873</v>
      </c>
      <c r="J59" s="7">
        <v>1</v>
      </c>
      <c r="K59" s="7"/>
      <c r="L59" s="7"/>
      <c r="M59" s="1">
        <v>1</v>
      </c>
      <c r="N59" s="1"/>
      <c r="O59" s="1" t="s">
        <v>101</v>
      </c>
      <c r="P59" s="20">
        <v>44014</v>
      </c>
      <c r="Q59" s="4" t="str">
        <f t="shared" ca="1" si="4"/>
        <v>2 Tahun 1 Bulan3 Hari</v>
      </c>
      <c r="R59" s="1" t="s">
        <v>54</v>
      </c>
      <c r="S59" s="1" t="s">
        <v>62</v>
      </c>
      <c r="T59" s="1" t="s">
        <v>73</v>
      </c>
      <c r="U59" s="1" t="s">
        <v>68</v>
      </c>
      <c r="V59" s="1" t="s">
        <v>2579</v>
      </c>
      <c r="W59" s="1" t="s">
        <v>76</v>
      </c>
      <c r="X59" s="2" t="s">
        <v>2673</v>
      </c>
      <c r="Y59" s="71">
        <v>35221</v>
      </c>
      <c r="Z59" s="4" t="str">
        <f ca="1">DATEDIF(Y59,NOW(),"Y")&amp;" Tahun "&amp;DATEDIF(Y59,NOW(),"YM")&amp;" Bulan"</f>
        <v>26 Tahun 2 Bulan</v>
      </c>
      <c r="AA59" s="1"/>
      <c r="AB59" s="1"/>
      <c r="AC59" s="1" t="s">
        <v>1893</v>
      </c>
      <c r="AD59" s="1" t="s">
        <v>3130</v>
      </c>
      <c r="AE59" s="1"/>
      <c r="AF59" s="1"/>
      <c r="AG59" s="1"/>
      <c r="AH59" s="1" t="s">
        <v>68</v>
      </c>
      <c r="AI59" s="1">
        <v>20048120628</v>
      </c>
      <c r="AJ59" s="1"/>
      <c r="AK59" s="286"/>
      <c r="AL59" s="1"/>
    </row>
    <row r="60" spans="1:38" s="97" customFormat="1" ht="14">
      <c r="A60" s="1">
        <v>28</v>
      </c>
      <c r="B60" s="29" t="s">
        <v>282</v>
      </c>
      <c r="C60" s="1" t="s">
        <v>128</v>
      </c>
      <c r="D60" s="1" t="s">
        <v>529</v>
      </c>
      <c r="E60" s="1" t="s">
        <v>173</v>
      </c>
      <c r="F60" s="1" t="s">
        <v>4943</v>
      </c>
      <c r="G60" s="1" t="s">
        <v>4796</v>
      </c>
      <c r="H60" s="1" t="s">
        <v>1761</v>
      </c>
      <c r="I60" s="84" t="s">
        <v>1762</v>
      </c>
      <c r="J60" s="7">
        <v>1</v>
      </c>
      <c r="K60" s="7"/>
      <c r="L60" s="7">
        <v>1</v>
      </c>
      <c r="M60" s="1"/>
      <c r="N60" s="1"/>
      <c r="O60" s="1" t="s">
        <v>103</v>
      </c>
      <c r="P60" s="20">
        <v>44485</v>
      </c>
      <c r="Q60" s="4" t="str">
        <f t="shared" ca="1" si="4"/>
        <v>0 Tahun 9 Bulan20 Hari</v>
      </c>
      <c r="R60" s="1" t="s">
        <v>54</v>
      </c>
      <c r="S60" s="1" t="s">
        <v>62</v>
      </c>
      <c r="T60" s="1" t="s">
        <v>73</v>
      </c>
      <c r="U60" s="1" t="s">
        <v>68</v>
      </c>
      <c r="V60" s="1" t="s">
        <v>84</v>
      </c>
      <c r="W60" s="1" t="s">
        <v>56</v>
      </c>
      <c r="X60" s="2" t="s">
        <v>2669</v>
      </c>
      <c r="Y60" s="3">
        <v>34064</v>
      </c>
      <c r="Z60" s="4" t="s">
        <v>4460</v>
      </c>
      <c r="AA60" s="1"/>
      <c r="AB60" s="1"/>
      <c r="AC60" s="1" t="s">
        <v>3078</v>
      </c>
      <c r="AD60" s="1" t="s">
        <v>3096</v>
      </c>
      <c r="AE60" s="1"/>
      <c r="AF60" s="1" t="s">
        <v>146</v>
      </c>
      <c r="AG60" s="1" t="s">
        <v>146</v>
      </c>
      <c r="AH60" s="1" t="s">
        <v>68</v>
      </c>
      <c r="AI60" s="1">
        <v>19072632656</v>
      </c>
      <c r="AJ60" s="1"/>
      <c r="AK60" s="286"/>
      <c r="AL60" s="1">
        <v>857240663</v>
      </c>
    </row>
    <row r="61" spans="1:38" s="97" customFormat="1" ht="14">
      <c r="A61" s="1">
        <v>29</v>
      </c>
      <c r="B61" s="29" t="s">
        <v>282</v>
      </c>
      <c r="C61" s="1" t="s">
        <v>128</v>
      </c>
      <c r="D61" s="1" t="s">
        <v>529</v>
      </c>
      <c r="E61" s="1" t="s">
        <v>173</v>
      </c>
      <c r="F61" s="1" t="s">
        <v>4936</v>
      </c>
      <c r="G61" s="551" t="s">
        <v>4779</v>
      </c>
      <c r="H61" s="1" t="s">
        <v>1751</v>
      </c>
      <c r="I61" s="84" t="s">
        <v>1752</v>
      </c>
      <c r="J61" s="7">
        <v>1</v>
      </c>
      <c r="K61" s="7"/>
      <c r="L61" s="7">
        <v>1</v>
      </c>
      <c r="M61" s="1"/>
      <c r="N61" s="1"/>
      <c r="O61" s="1" t="s">
        <v>103</v>
      </c>
      <c r="P61" s="20">
        <v>44485</v>
      </c>
      <c r="Q61" s="4" t="str">
        <f t="shared" ca="1" si="4"/>
        <v>0 Tahun 9 Bulan20 Hari</v>
      </c>
      <c r="R61" s="1" t="s">
        <v>81</v>
      </c>
      <c r="S61" s="1" t="s">
        <v>146</v>
      </c>
      <c r="T61" s="1" t="s">
        <v>63</v>
      </c>
      <c r="U61" s="1" t="s">
        <v>68</v>
      </c>
      <c r="V61" s="1" t="s">
        <v>201</v>
      </c>
      <c r="W61" s="1" t="s">
        <v>88</v>
      </c>
      <c r="X61" s="2" t="s">
        <v>2661</v>
      </c>
      <c r="Y61" s="3">
        <v>33183</v>
      </c>
      <c r="Z61" s="4" t="s">
        <v>4456</v>
      </c>
      <c r="AA61" s="1"/>
      <c r="AB61" s="1"/>
      <c r="AC61" s="1" t="s">
        <v>3078</v>
      </c>
      <c r="AD61" s="1" t="s">
        <v>3088</v>
      </c>
      <c r="AE61" s="1"/>
      <c r="AF61" s="1" t="s">
        <v>146</v>
      </c>
      <c r="AG61" s="1" t="s">
        <v>146</v>
      </c>
      <c r="AH61" s="1" t="s">
        <v>68</v>
      </c>
      <c r="AI61" s="1"/>
      <c r="AJ61" s="1"/>
      <c r="AK61" s="286"/>
      <c r="AL61" s="1">
        <v>864609394</v>
      </c>
    </row>
    <row r="62" spans="1:38" s="97" customFormat="1" ht="14">
      <c r="A62" s="1">
        <v>30</v>
      </c>
      <c r="B62" s="29" t="s">
        <v>282</v>
      </c>
      <c r="C62" s="1" t="s">
        <v>128</v>
      </c>
      <c r="D62" s="1" t="s">
        <v>529</v>
      </c>
      <c r="E62" s="1" t="s">
        <v>173</v>
      </c>
      <c r="F62" s="1" t="s">
        <v>4956</v>
      </c>
      <c r="G62" s="1" t="s">
        <v>4799</v>
      </c>
      <c r="H62" s="1" t="s">
        <v>1790</v>
      </c>
      <c r="I62" s="84" t="s">
        <v>1791</v>
      </c>
      <c r="J62" s="7">
        <v>1</v>
      </c>
      <c r="K62" s="7"/>
      <c r="L62" s="7">
        <v>1</v>
      </c>
      <c r="M62" s="1"/>
      <c r="N62" s="1"/>
      <c r="O62" s="1" t="s">
        <v>103</v>
      </c>
      <c r="P62" s="20">
        <v>44485</v>
      </c>
      <c r="Q62" s="4" t="str">
        <f t="shared" ca="1" si="4"/>
        <v>0 Tahun 9 Bulan20 Hari</v>
      </c>
      <c r="R62" s="1" t="s">
        <v>78</v>
      </c>
      <c r="S62" s="1" t="s">
        <v>146</v>
      </c>
      <c r="T62" s="1" t="s">
        <v>73</v>
      </c>
      <c r="U62" s="1" t="s">
        <v>68</v>
      </c>
      <c r="V62" s="1" t="s">
        <v>89</v>
      </c>
      <c r="W62" s="1" t="s">
        <v>56</v>
      </c>
      <c r="X62" s="2" t="s">
        <v>2642</v>
      </c>
      <c r="Y62" s="3">
        <v>34769</v>
      </c>
      <c r="Z62" s="4" t="s">
        <v>3882</v>
      </c>
      <c r="AA62" s="1"/>
      <c r="AB62" s="1"/>
      <c r="AC62" s="1" t="s">
        <v>3078</v>
      </c>
      <c r="AD62" s="1" t="s">
        <v>3107</v>
      </c>
      <c r="AE62" s="1"/>
      <c r="AF62" s="1" t="s">
        <v>146</v>
      </c>
      <c r="AG62" s="1" t="s">
        <v>146</v>
      </c>
      <c r="AH62" s="1" t="s">
        <v>68</v>
      </c>
      <c r="AI62" s="1"/>
      <c r="AJ62" s="1"/>
      <c r="AK62" s="286">
        <v>951174242956000</v>
      </c>
      <c r="AL62" s="1">
        <v>655533987</v>
      </c>
    </row>
    <row r="63" spans="1:38" s="97" customFormat="1" ht="14">
      <c r="A63" s="1">
        <v>31</v>
      </c>
      <c r="B63" s="29" t="s">
        <v>282</v>
      </c>
      <c r="C63" s="1" t="s">
        <v>128</v>
      </c>
      <c r="D63" s="1" t="s">
        <v>529</v>
      </c>
      <c r="E63" s="1" t="s">
        <v>173</v>
      </c>
      <c r="F63" s="1" t="s">
        <v>4938</v>
      </c>
      <c r="G63" s="1" t="s">
        <v>4786</v>
      </c>
      <c r="H63" s="1" t="s">
        <v>1755</v>
      </c>
      <c r="I63" s="84" t="s">
        <v>1756</v>
      </c>
      <c r="J63" s="7">
        <v>1</v>
      </c>
      <c r="K63" s="7"/>
      <c r="L63" s="7">
        <v>1</v>
      </c>
      <c r="M63" s="1"/>
      <c r="N63" s="1"/>
      <c r="O63" s="1" t="s">
        <v>103</v>
      </c>
      <c r="P63" s="20">
        <v>44485</v>
      </c>
      <c r="Q63" s="4" t="str">
        <f t="shared" ca="1" si="4"/>
        <v>0 Tahun 9 Bulan20 Hari</v>
      </c>
      <c r="R63" s="1" t="s">
        <v>78</v>
      </c>
      <c r="S63" s="1" t="s">
        <v>146</v>
      </c>
      <c r="T63" s="1" t="s">
        <v>63</v>
      </c>
      <c r="U63" s="1" t="s">
        <v>68</v>
      </c>
      <c r="V63" s="1" t="s">
        <v>201</v>
      </c>
      <c r="W63" s="1" t="s">
        <v>71</v>
      </c>
      <c r="X63" s="2" t="s">
        <v>2666</v>
      </c>
      <c r="Y63" s="3">
        <v>26508</v>
      </c>
      <c r="Z63" s="4" t="s">
        <v>4457</v>
      </c>
      <c r="AA63" s="1"/>
      <c r="AB63" s="1"/>
      <c r="AC63" s="1" t="s">
        <v>3078</v>
      </c>
      <c r="AD63" s="1" t="s">
        <v>3094</v>
      </c>
      <c r="AE63" s="1"/>
      <c r="AF63" s="1" t="s">
        <v>146</v>
      </c>
      <c r="AG63" s="1" t="s">
        <v>146</v>
      </c>
      <c r="AH63" s="1" t="s">
        <v>68</v>
      </c>
      <c r="AI63" s="1">
        <v>19072632177</v>
      </c>
      <c r="AJ63" s="1"/>
      <c r="AK63" s="286"/>
      <c r="AL63" s="1"/>
    </row>
    <row r="64" spans="1:38" s="97" customFormat="1" ht="14">
      <c r="A64" s="1">
        <v>32</v>
      </c>
      <c r="B64" s="383" t="s">
        <v>282</v>
      </c>
      <c r="C64" s="1" t="s">
        <v>128</v>
      </c>
      <c r="D64" s="1" t="s">
        <v>529</v>
      </c>
      <c r="E64" s="1" t="s">
        <v>173</v>
      </c>
      <c r="F64" s="1"/>
      <c r="G64" s="1"/>
      <c r="H64" s="76" t="s">
        <v>6511</v>
      </c>
      <c r="I64" s="84" t="s">
        <v>6512</v>
      </c>
      <c r="J64" s="7">
        <v>1</v>
      </c>
      <c r="K64" s="7"/>
      <c r="L64" s="1">
        <v>1</v>
      </c>
      <c r="M64" s="1"/>
      <c r="N64" s="72"/>
      <c r="O64" s="1" t="s">
        <v>103</v>
      </c>
      <c r="P64" s="20">
        <v>44606</v>
      </c>
      <c r="Q64" s="4" t="str">
        <f t="shared" ca="1" si="4"/>
        <v>0 Tahun 5 Bulan22 Hari</v>
      </c>
      <c r="R64" s="5" t="s">
        <v>78</v>
      </c>
      <c r="S64" s="1"/>
      <c r="T64" s="1" t="s">
        <v>73</v>
      </c>
      <c r="U64" s="565" t="s">
        <v>68</v>
      </c>
      <c r="V64" s="565" t="s">
        <v>229</v>
      </c>
      <c r="W64" s="1" t="s">
        <v>51</v>
      </c>
      <c r="X64" s="275" t="s">
        <v>85</v>
      </c>
      <c r="Y64" s="71">
        <v>31949</v>
      </c>
      <c r="Z64" s="309"/>
      <c r="AA64" s="5"/>
      <c r="AB64" s="1"/>
      <c r="AC64" s="1" t="s">
        <v>6080</v>
      </c>
      <c r="AD64" s="1" t="s">
        <v>6513</v>
      </c>
      <c r="AE64" s="1"/>
      <c r="AF64" s="1" t="s">
        <v>57</v>
      </c>
      <c r="AG64" s="1" t="s">
        <v>74</v>
      </c>
      <c r="AH64" s="1"/>
      <c r="AI64" s="5"/>
      <c r="AJ64" s="1"/>
      <c r="AK64" s="286"/>
      <c r="AL64" s="1"/>
    </row>
    <row r="65" spans="1:38" s="97" customFormat="1" ht="14">
      <c r="A65" s="1">
        <v>33</v>
      </c>
      <c r="B65" s="29" t="s">
        <v>282</v>
      </c>
      <c r="C65" s="1" t="s">
        <v>128</v>
      </c>
      <c r="D65" s="1" t="s">
        <v>529</v>
      </c>
      <c r="E65" s="1" t="s">
        <v>173</v>
      </c>
      <c r="F65" s="1"/>
      <c r="G65" s="1" t="s">
        <v>1805</v>
      </c>
      <c r="H65" s="1" t="s">
        <v>1806</v>
      </c>
      <c r="I65" s="84" t="s">
        <v>1584</v>
      </c>
      <c r="J65" s="7">
        <v>1</v>
      </c>
      <c r="K65" s="7"/>
      <c r="L65" s="7">
        <v>1</v>
      </c>
      <c r="M65" s="1"/>
      <c r="N65" s="1"/>
      <c r="O65" s="1" t="s">
        <v>103</v>
      </c>
      <c r="P65" s="20">
        <v>44507</v>
      </c>
      <c r="Q65" s="4" t="str">
        <f t="shared" ca="1" si="4"/>
        <v>0 Tahun 8 Bulan29 Hari</v>
      </c>
      <c r="R65" s="1" t="s">
        <v>78</v>
      </c>
      <c r="S65" s="1"/>
      <c r="T65" s="1" t="s">
        <v>73</v>
      </c>
      <c r="U65" s="1" t="s">
        <v>68</v>
      </c>
      <c r="V65" s="1" t="s">
        <v>180</v>
      </c>
      <c r="W65" s="1" t="s">
        <v>76</v>
      </c>
      <c r="X65" s="2" t="s">
        <v>2442</v>
      </c>
      <c r="Y65" s="3">
        <v>37068</v>
      </c>
      <c r="Z65" s="4" t="str">
        <f ca="1">DATEDIF(Y65,NOW(),"Y")&amp;" Tahun "&amp;DATEDIF(Y65,NOW(),"YM")&amp;" Bulan"</f>
        <v>21 Tahun 1 Bulan</v>
      </c>
      <c r="AA65" s="1"/>
      <c r="AB65" s="1"/>
      <c r="AC65" s="1" t="s">
        <v>1893</v>
      </c>
      <c r="AD65" s="1" t="s">
        <v>3111</v>
      </c>
      <c r="AE65" s="1"/>
      <c r="AF65" s="1"/>
      <c r="AG65" s="1"/>
      <c r="AH65" s="1" t="s">
        <v>68</v>
      </c>
      <c r="AI65" s="1"/>
      <c r="AJ65" s="1"/>
      <c r="AK65" s="286"/>
      <c r="AL65" s="1">
        <v>865530863</v>
      </c>
    </row>
    <row r="66" spans="1:38" s="97" customFormat="1" ht="14">
      <c r="A66" s="1">
        <v>34</v>
      </c>
      <c r="B66" s="29" t="s">
        <v>282</v>
      </c>
      <c r="C66" s="1" t="s">
        <v>128</v>
      </c>
      <c r="D66" s="1" t="s">
        <v>529</v>
      </c>
      <c r="E66" s="1" t="s">
        <v>173</v>
      </c>
      <c r="F66" s="1"/>
      <c r="G66" s="1"/>
      <c r="H66" s="5" t="s">
        <v>4725</v>
      </c>
      <c r="I66" s="84" t="s">
        <v>4726</v>
      </c>
      <c r="J66" s="7">
        <v>1</v>
      </c>
      <c r="K66" s="7"/>
      <c r="L66" s="7">
        <v>1</v>
      </c>
      <c r="M66" s="1"/>
      <c r="N66" s="1"/>
      <c r="O66" s="1" t="s">
        <v>103</v>
      </c>
      <c r="P66" s="20">
        <v>44480</v>
      </c>
      <c r="Q66" s="4" t="str">
        <f t="shared" ca="1" si="4"/>
        <v>0 Tahun 9 Bulan25 Hari</v>
      </c>
      <c r="R66" s="1" t="s">
        <v>81</v>
      </c>
      <c r="S66" s="1"/>
      <c r="T66" s="1" t="s">
        <v>63</v>
      </c>
      <c r="U66" s="1" t="s">
        <v>68</v>
      </c>
      <c r="V66" s="1" t="s">
        <v>229</v>
      </c>
      <c r="W66" s="1" t="s">
        <v>76</v>
      </c>
      <c r="X66" s="2" t="s">
        <v>4727</v>
      </c>
      <c r="Y66" s="3">
        <v>36687</v>
      </c>
      <c r="Z66" s="4" t="str">
        <f ca="1">DATEDIF(Y66,NOW(),"Y")&amp;" Tahun "&amp;DATEDIF(Y66,NOW(),"YM")&amp;" Bulan"</f>
        <v>22 Tahun 1 Bulan</v>
      </c>
      <c r="AA66" s="1"/>
      <c r="AB66" s="1"/>
      <c r="AC66" s="1" t="s">
        <v>1893</v>
      </c>
      <c r="AD66" s="1" t="s">
        <v>4728</v>
      </c>
      <c r="AE66" s="1"/>
      <c r="AF66" s="1"/>
      <c r="AG66" s="1"/>
      <c r="AH66" s="1" t="s">
        <v>68</v>
      </c>
      <c r="AI66" s="1"/>
      <c r="AJ66" s="1"/>
      <c r="AK66" s="286"/>
      <c r="AL66" s="1"/>
    </row>
    <row r="67" spans="1:38" s="97" customFormat="1" ht="14">
      <c r="A67" s="1">
        <v>35</v>
      </c>
      <c r="B67" s="29" t="s">
        <v>282</v>
      </c>
      <c r="C67" s="1" t="s">
        <v>128</v>
      </c>
      <c r="D67" s="1" t="s">
        <v>529</v>
      </c>
      <c r="E67" s="1" t="s">
        <v>173</v>
      </c>
      <c r="F67" s="1"/>
      <c r="G67" s="1" t="s">
        <v>3370</v>
      </c>
      <c r="H67" s="1" t="s">
        <v>1885</v>
      </c>
      <c r="I67" s="84" t="s">
        <v>1886</v>
      </c>
      <c r="J67" s="7">
        <v>1</v>
      </c>
      <c r="K67" s="7"/>
      <c r="L67" s="7">
        <v>1</v>
      </c>
      <c r="M67" s="1"/>
      <c r="N67" s="1"/>
      <c r="O67" s="1" t="s">
        <v>103</v>
      </c>
      <c r="P67" s="20">
        <v>44287</v>
      </c>
      <c r="Q67" s="4" t="str">
        <f t="shared" ca="1" si="4"/>
        <v>1 Tahun 4 Bulan4 Hari</v>
      </c>
      <c r="R67" s="1" t="s">
        <v>52</v>
      </c>
      <c r="S67" s="1"/>
      <c r="T67" s="1" t="s">
        <v>73</v>
      </c>
      <c r="U67" s="1" t="s">
        <v>68</v>
      </c>
      <c r="V67" s="1" t="s">
        <v>2583</v>
      </c>
      <c r="W67" s="1" t="s">
        <v>51</v>
      </c>
      <c r="X67" s="2" t="s">
        <v>2703</v>
      </c>
      <c r="Y67" s="71">
        <v>28616</v>
      </c>
      <c r="Z67" s="4" t="str">
        <f ca="1">DATEDIF(Y67,NOW(),"Y")&amp;" Tahun "&amp;DATEDIF(Y67,NOW(),"YM")&amp;" Bulan"</f>
        <v>44 Tahun 2 Bulan</v>
      </c>
      <c r="AA67" s="1"/>
      <c r="AB67" s="1"/>
      <c r="AC67" s="1" t="s">
        <v>1893</v>
      </c>
      <c r="AD67" s="1" t="s">
        <v>3135</v>
      </c>
      <c r="AE67" s="1"/>
      <c r="AF67" s="1"/>
      <c r="AG67" s="1"/>
      <c r="AH67" s="1" t="s">
        <v>68</v>
      </c>
      <c r="AI67" s="1"/>
      <c r="AJ67" s="1"/>
      <c r="AK67" s="286"/>
      <c r="AL67" s="1"/>
    </row>
    <row r="68" spans="1:38" s="97" customFormat="1" ht="14">
      <c r="A68" s="1">
        <v>36</v>
      </c>
      <c r="B68" s="29" t="s">
        <v>282</v>
      </c>
      <c r="C68" s="1" t="s">
        <v>128</v>
      </c>
      <c r="D68" s="1" t="s">
        <v>529</v>
      </c>
      <c r="E68" s="1" t="s">
        <v>173</v>
      </c>
      <c r="F68" s="1" t="s">
        <v>1832</v>
      </c>
      <c r="G68" s="1" t="s">
        <v>1833</v>
      </c>
      <c r="H68" s="1" t="s">
        <v>1834</v>
      </c>
      <c r="I68" s="84" t="s">
        <v>1835</v>
      </c>
      <c r="J68" s="7">
        <v>1</v>
      </c>
      <c r="K68" s="7"/>
      <c r="L68" s="7">
        <v>1</v>
      </c>
      <c r="M68" s="1"/>
      <c r="N68" s="1"/>
      <c r="O68" s="1" t="s">
        <v>103</v>
      </c>
      <c r="P68" s="20">
        <v>43787</v>
      </c>
      <c r="Q68" s="4" t="str">
        <f t="shared" ca="1" si="4"/>
        <v>2 Tahun 8 Bulan18 Hari</v>
      </c>
      <c r="R68" s="1" t="s">
        <v>78</v>
      </c>
      <c r="S68" s="1"/>
      <c r="T68" s="1" t="s">
        <v>73</v>
      </c>
      <c r="U68" s="1" t="s">
        <v>68</v>
      </c>
      <c r="V68" s="1" t="s">
        <v>84</v>
      </c>
      <c r="W68" s="1" t="s">
        <v>56</v>
      </c>
      <c r="X68" s="2" t="s">
        <v>2698</v>
      </c>
      <c r="Y68" s="71">
        <v>33018</v>
      </c>
      <c r="Z68" s="4" t="str">
        <f ca="1">DATEDIF(Y68,NOW(),"Y")&amp;" Tahun "&amp;DATEDIF(Y68,NOW(),"YM")&amp;" Bulan"</f>
        <v>32 Tahun 2 Bulan</v>
      </c>
      <c r="AA68" s="1"/>
      <c r="AB68" s="1"/>
      <c r="AC68" s="1" t="s">
        <v>1893</v>
      </c>
      <c r="AD68" s="1" t="s">
        <v>3022</v>
      </c>
      <c r="AE68" s="1"/>
      <c r="AF68" s="1" t="s">
        <v>57</v>
      </c>
      <c r="AG68" s="1"/>
      <c r="AH68" s="1"/>
      <c r="AI68" s="1">
        <v>20002643896</v>
      </c>
      <c r="AJ68" s="1"/>
      <c r="AK68" s="286"/>
      <c r="AL68" s="1">
        <v>887221420</v>
      </c>
    </row>
    <row r="69" spans="1:38" s="97" customFormat="1" ht="14">
      <c r="A69" s="1">
        <v>37</v>
      </c>
      <c r="B69" s="29" t="s">
        <v>282</v>
      </c>
      <c r="C69" s="1" t="s">
        <v>128</v>
      </c>
      <c r="D69" s="1" t="s">
        <v>529</v>
      </c>
      <c r="E69" s="1" t="s">
        <v>173</v>
      </c>
      <c r="F69" s="1"/>
      <c r="G69" s="1" t="s">
        <v>1802</v>
      </c>
      <c r="H69" s="1" t="s">
        <v>1803</v>
      </c>
      <c r="I69" s="84" t="s">
        <v>1804</v>
      </c>
      <c r="J69" s="7">
        <v>1</v>
      </c>
      <c r="K69" s="7"/>
      <c r="L69" s="7">
        <v>1</v>
      </c>
      <c r="M69" s="1"/>
      <c r="N69" s="1"/>
      <c r="O69" s="1" t="s">
        <v>103</v>
      </c>
      <c r="P69" s="20">
        <v>44507</v>
      </c>
      <c r="Q69" s="4" t="str">
        <f t="shared" ca="1" si="4"/>
        <v>0 Tahun 8 Bulan29 Hari</v>
      </c>
      <c r="R69" s="1" t="s">
        <v>78</v>
      </c>
      <c r="S69" s="1"/>
      <c r="T69" s="1" t="s">
        <v>73</v>
      </c>
      <c r="U69" s="1" t="s">
        <v>68</v>
      </c>
      <c r="V69" s="1" t="s">
        <v>2579</v>
      </c>
      <c r="W69" s="1" t="s">
        <v>51</v>
      </c>
      <c r="X69" s="2" t="s">
        <v>2642</v>
      </c>
      <c r="Y69" s="3">
        <v>33434</v>
      </c>
      <c r="Z69" s="4" t="str">
        <f ca="1">DATEDIF(Y69,NOW(),"Y")&amp;" Tahun "&amp;DATEDIF(Y69,NOW(),"YM")&amp;" Bulan"</f>
        <v>31 Tahun 0 Bulan</v>
      </c>
      <c r="AA69" s="1"/>
      <c r="AB69" s="1"/>
      <c r="AC69" s="1" t="s">
        <v>1893</v>
      </c>
      <c r="AD69" s="1" t="s">
        <v>3110</v>
      </c>
      <c r="AE69" s="1"/>
      <c r="AF69" s="1" t="s">
        <v>57</v>
      </c>
      <c r="AG69" s="1" t="s">
        <v>74</v>
      </c>
      <c r="AH69" s="1"/>
      <c r="AI69" s="1">
        <v>19082554643</v>
      </c>
      <c r="AJ69" s="1"/>
      <c r="AK69" s="286">
        <v>835962333956000</v>
      </c>
      <c r="AL69" s="1">
        <v>857804417</v>
      </c>
    </row>
    <row r="70" spans="1:38" s="97" customFormat="1" ht="14">
      <c r="A70" s="1">
        <v>38</v>
      </c>
      <c r="B70" s="29" t="s">
        <v>282</v>
      </c>
      <c r="C70" s="1" t="s">
        <v>128</v>
      </c>
      <c r="D70" s="1" t="s">
        <v>529</v>
      </c>
      <c r="E70" s="1" t="s">
        <v>173</v>
      </c>
      <c r="F70" s="1" t="s">
        <v>4934</v>
      </c>
      <c r="G70" s="1" t="s">
        <v>4780</v>
      </c>
      <c r="H70" s="1" t="s">
        <v>1744</v>
      </c>
      <c r="I70" s="84" t="s">
        <v>4781</v>
      </c>
      <c r="J70" s="7">
        <v>1</v>
      </c>
      <c r="K70" s="7"/>
      <c r="L70" s="7">
        <v>1</v>
      </c>
      <c r="M70" s="1"/>
      <c r="N70" s="1"/>
      <c r="O70" s="1" t="s">
        <v>103</v>
      </c>
      <c r="P70" s="20">
        <v>44485</v>
      </c>
      <c r="Q70" s="4" t="str">
        <f t="shared" ca="1" si="4"/>
        <v>0 Tahun 9 Bulan20 Hari</v>
      </c>
      <c r="R70" s="1" t="s">
        <v>81</v>
      </c>
      <c r="S70" s="1" t="s">
        <v>146</v>
      </c>
      <c r="T70" s="1" t="s">
        <v>63</v>
      </c>
      <c r="U70" s="1" t="s">
        <v>68</v>
      </c>
      <c r="V70" s="1" t="s">
        <v>89</v>
      </c>
      <c r="W70" s="1" t="s">
        <v>56</v>
      </c>
      <c r="X70" s="2" t="s">
        <v>89</v>
      </c>
      <c r="Y70" s="3">
        <v>33017</v>
      </c>
      <c r="Z70" s="4" t="s">
        <v>4327</v>
      </c>
      <c r="AA70" s="1"/>
      <c r="AB70" s="1"/>
      <c r="AC70" s="1" t="s">
        <v>3078</v>
      </c>
      <c r="AD70" s="1" t="s">
        <v>3089</v>
      </c>
      <c r="AE70" s="1"/>
      <c r="AF70" s="1" t="s">
        <v>146</v>
      </c>
      <c r="AG70" s="1" t="s">
        <v>146</v>
      </c>
      <c r="AH70" s="1" t="s">
        <v>251</v>
      </c>
      <c r="AI70" s="1"/>
      <c r="AJ70" s="1"/>
      <c r="AK70" s="286"/>
      <c r="AL70" s="1">
        <v>878865794</v>
      </c>
    </row>
    <row r="71" spans="1:38" s="97" customFormat="1" ht="14">
      <c r="A71" s="1">
        <v>39</v>
      </c>
      <c r="B71" s="383" t="s">
        <v>282</v>
      </c>
      <c r="C71" s="1" t="s">
        <v>128</v>
      </c>
      <c r="D71" s="1" t="s">
        <v>529</v>
      </c>
      <c r="E71" s="1" t="s">
        <v>173</v>
      </c>
      <c r="F71" s="1"/>
      <c r="G71" s="1"/>
      <c r="H71" s="76" t="s">
        <v>6528</v>
      </c>
      <c r="I71" s="84" t="s">
        <v>6529</v>
      </c>
      <c r="J71" s="7">
        <v>1</v>
      </c>
      <c r="K71" s="7"/>
      <c r="L71" s="1">
        <v>1</v>
      </c>
      <c r="M71" s="1"/>
      <c r="N71" s="72"/>
      <c r="O71" s="1" t="s">
        <v>103</v>
      </c>
      <c r="P71" s="20">
        <v>44606</v>
      </c>
      <c r="Q71" s="4" t="str">
        <f t="shared" ca="1" si="4"/>
        <v>0 Tahun 5 Bulan22 Hari</v>
      </c>
      <c r="R71" s="5" t="s">
        <v>78</v>
      </c>
      <c r="S71" s="1"/>
      <c r="T71" s="1" t="s">
        <v>73</v>
      </c>
      <c r="U71" s="565" t="s">
        <v>68</v>
      </c>
      <c r="V71" s="565" t="s">
        <v>2579</v>
      </c>
      <c r="W71" s="1" t="s">
        <v>76</v>
      </c>
      <c r="X71" s="275" t="s">
        <v>6530</v>
      </c>
      <c r="Y71" s="71">
        <v>36588</v>
      </c>
      <c r="Z71" s="309"/>
      <c r="AA71" s="5"/>
      <c r="AB71" s="1"/>
      <c r="AC71" s="1" t="s">
        <v>6080</v>
      </c>
      <c r="AD71" s="1" t="s">
        <v>3825</v>
      </c>
      <c r="AE71" s="1"/>
      <c r="AF71" s="1" t="s">
        <v>57</v>
      </c>
      <c r="AG71" s="1" t="s">
        <v>74</v>
      </c>
      <c r="AH71" s="1"/>
      <c r="AI71" s="5"/>
      <c r="AJ71" s="1"/>
      <c r="AK71" s="286"/>
      <c r="AL71" s="1"/>
    </row>
    <row r="72" spans="1:38" s="97" customFormat="1" ht="14">
      <c r="A72" s="1">
        <v>40</v>
      </c>
      <c r="B72" s="29" t="s">
        <v>282</v>
      </c>
      <c r="C72" s="1" t="s">
        <v>128</v>
      </c>
      <c r="D72" s="1" t="s">
        <v>529</v>
      </c>
      <c r="E72" s="1" t="s">
        <v>173</v>
      </c>
      <c r="F72" s="1" t="s">
        <v>4932</v>
      </c>
      <c r="G72" s="1" t="s">
        <v>1825</v>
      </c>
      <c r="H72" s="1" t="s">
        <v>1826</v>
      </c>
      <c r="I72" s="84" t="s">
        <v>1827</v>
      </c>
      <c r="J72" s="7">
        <v>1</v>
      </c>
      <c r="K72" s="7"/>
      <c r="L72" s="7">
        <v>1</v>
      </c>
      <c r="M72" s="1"/>
      <c r="N72" s="1"/>
      <c r="O72" s="1" t="s">
        <v>103</v>
      </c>
      <c r="P72" s="20">
        <v>43782</v>
      </c>
      <c r="Q72" s="4" t="str">
        <f t="shared" ca="1" si="4"/>
        <v>2 Tahun 8 Bulan23 Hari</v>
      </c>
      <c r="R72" s="1" t="s">
        <v>81</v>
      </c>
      <c r="S72" s="1"/>
      <c r="T72" s="1" t="s">
        <v>73</v>
      </c>
      <c r="U72" s="1" t="s">
        <v>68</v>
      </c>
      <c r="V72" s="1" t="s">
        <v>84</v>
      </c>
      <c r="W72" s="1" t="s">
        <v>76</v>
      </c>
      <c r="X72" s="2" t="s">
        <v>2696</v>
      </c>
      <c r="Y72" s="71">
        <v>30321</v>
      </c>
      <c r="Z72" s="4" t="str">
        <f ca="1">DATEDIF(Y72,NOW(),"Y")&amp;" Tahun "&amp;DATEDIF(Y72,NOW(),"YM")&amp;" Bulan"</f>
        <v>39 Tahun 7 Bulan</v>
      </c>
      <c r="AA72" s="1"/>
      <c r="AB72" s="1"/>
      <c r="AC72" s="1" t="s">
        <v>1893</v>
      </c>
      <c r="AD72" s="1" t="s">
        <v>3118</v>
      </c>
      <c r="AE72" s="1"/>
      <c r="AF72" s="1"/>
      <c r="AG72" s="1"/>
      <c r="AH72" s="1" t="s">
        <v>68</v>
      </c>
      <c r="AI72" s="1">
        <v>19093378628</v>
      </c>
      <c r="AJ72" s="1"/>
      <c r="AK72" s="286"/>
      <c r="AL72" s="1"/>
    </row>
    <row r="73" spans="1:38" s="97" customFormat="1" ht="14">
      <c r="A73" s="1">
        <v>41</v>
      </c>
      <c r="B73" s="383" t="s">
        <v>282</v>
      </c>
      <c r="C73" s="1" t="s">
        <v>128</v>
      </c>
      <c r="D73" s="1" t="s">
        <v>529</v>
      </c>
      <c r="E73" s="1" t="s">
        <v>173</v>
      </c>
      <c r="F73" s="1"/>
      <c r="G73" s="1"/>
      <c r="H73" s="76" t="s">
        <v>6514</v>
      </c>
      <c r="I73" s="84" t="s">
        <v>6515</v>
      </c>
      <c r="J73" s="7">
        <v>1</v>
      </c>
      <c r="K73" s="7"/>
      <c r="L73" s="1">
        <v>1</v>
      </c>
      <c r="M73" s="1"/>
      <c r="N73" s="72"/>
      <c r="O73" s="1" t="s">
        <v>103</v>
      </c>
      <c r="P73" s="20">
        <v>44606</v>
      </c>
      <c r="Q73" s="4" t="str">
        <f t="shared" ca="1" si="4"/>
        <v>0 Tahun 5 Bulan22 Hari</v>
      </c>
      <c r="R73" s="5" t="s">
        <v>81</v>
      </c>
      <c r="S73" s="1"/>
      <c r="T73" s="1" t="s">
        <v>73</v>
      </c>
      <c r="U73" s="565" t="s">
        <v>68</v>
      </c>
      <c r="V73" s="565" t="s">
        <v>2579</v>
      </c>
      <c r="W73" s="1" t="s">
        <v>76</v>
      </c>
      <c r="X73" s="275" t="s">
        <v>6516</v>
      </c>
      <c r="Y73" s="71">
        <v>36128</v>
      </c>
      <c r="Z73" s="309"/>
      <c r="AA73" s="5"/>
      <c r="AB73" s="1"/>
      <c r="AC73" s="1" t="s">
        <v>6080</v>
      </c>
      <c r="AD73" s="1" t="s">
        <v>6517</v>
      </c>
      <c r="AE73" s="1"/>
      <c r="AF73" s="1"/>
      <c r="AG73" s="1"/>
      <c r="AH73" s="1" t="s">
        <v>68</v>
      </c>
      <c r="AI73" s="5"/>
      <c r="AJ73" s="1"/>
      <c r="AK73" s="286"/>
      <c r="AL73" s="1"/>
    </row>
    <row r="74" spans="1:38" s="97" customFormat="1" ht="14">
      <c r="A74" s="1">
        <v>42</v>
      </c>
      <c r="B74" s="383" t="s">
        <v>282</v>
      </c>
      <c r="C74" s="1" t="s">
        <v>128</v>
      </c>
      <c r="D74" s="1" t="s">
        <v>529</v>
      </c>
      <c r="E74" s="1" t="s">
        <v>173</v>
      </c>
      <c r="F74" s="1"/>
      <c r="G74" s="1"/>
      <c r="H74" s="76" t="s">
        <v>6521</v>
      </c>
      <c r="I74" s="84" t="s">
        <v>6522</v>
      </c>
      <c r="J74" s="7">
        <v>1</v>
      </c>
      <c r="K74" s="7"/>
      <c r="L74" s="1">
        <v>1</v>
      </c>
      <c r="M74" s="1"/>
      <c r="N74" s="72"/>
      <c r="O74" s="1" t="s">
        <v>103</v>
      </c>
      <c r="P74" s="20">
        <v>44606</v>
      </c>
      <c r="Q74" s="4" t="str">
        <f t="shared" ca="1" si="4"/>
        <v>0 Tahun 5 Bulan22 Hari</v>
      </c>
      <c r="R74" s="5" t="s">
        <v>54</v>
      </c>
      <c r="S74" s="1" t="s">
        <v>62</v>
      </c>
      <c r="T74" s="1" t="s">
        <v>73</v>
      </c>
      <c r="U74" s="565" t="s">
        <v>68</v>
      </c>
      <c r="V74" s="565" t="s">
        <v>180</v>
      </c>
      <c r="W74" s="1" t="s">
        <v>88</v>
      </c>
      <c r="X74" s="275" t="s">
        <v>4356</v>
      </c>
      <c r="Y74" s="71">
        <v>35065</v>
      </c>
      <c r="Z74" s="309"/>
      <c r="AA74" s="5"/>
      <c r="AB74" s="1"/>
      <c r="AC74" s="1" t="s">
        <v>6080</v>
      </c>
      <c r="AD74" s="1" t="s">
        <v>6523</v>
      </c>
      <c r="AE74" s="1"/>
      <c r="AF74" s="1"/>
      <c r="AG74" s="1"/>
      <c r="AH74" s="1" t="s">
        <v>68</v>
      </c>
      <c r="AI74" s="5"/>
      <c r="AJ74" s="1"/>
      <c r="AK74" s="286"/>
      <c r="AL74" s="1"/>
    </row>
    <row r="75" spans="1:38" s="97" customFormat="1" ht="14">
      <c r="A75" s="1">
        <v>43</v>
      </c>
      <c r="B75" s="29" t="s">
        <v>282</v>
      </c>
      <c r="C75" s="1" t="s">
        <v>128</v>
      </c>
      <c r="D75" s="1" t="s">
        <v>529</v>
      </c>
      <c r="E75" s="1" t="s">
        <v>173</v>
      </c>
      <c r="F75" s="1" t="s">
        <v>4945</v>
      </c>
      <c r="G75" s="1" t="s">
        <v>4792</v>
      </c>
      <c r="H75" s="1" t="s">
        <v>1765</v>
      </c>
      <c r="I75" s="84" t="s">
        <v>1766</v>
      </c>
      <c r="J75" s="7">
        <v>1</v>
      </c>
      <c r="K75" s="7"/>
      <c r="L75" s="7">
        <v>1</v>
      </c>
      <c r="M75" s="1"/>
      <c r="N75" s="1"/>
      <c r="O75" s="1" t="s">
        <v>103</v>
      </c>
      <c r="P75" s="20">
        <v>44485</v>
      </c>
      <c r="Q75" s="4" t="str">
        <f t="shared" ref="Q75:Q95" ca="1" si="5">DATEDIF(P75,NOW(),"Y")&amp;" Tahun "&amp;DATEDIF(P75,NOW(),"YM")&amp;" Bulan"&amp;DATEDIF(P75,NOW(),"MD")&amp;" Hari"</f>
        <v>0 Tahun 9 Bulan20 Hari</v>
      </c>
      <c r="R75" s="1" t="s">
        <v>78</v>
      </c>
      <c r="S75" s="1" t="s">
        <v>146</v>
      </c>
      <c r="T75" s="1" t="s">
        <v>73</v>
      </c>
      <c r="U75" s="1" t="s">
        <v>68</v>
      </c>
      <c r="V75" s="1" t="s">
        <v>2672</v>
      </c>
      <c r="W75" s="1" t="s">
        <v>51</v>
      </c>
      <c r="X75" s="2" t="s">
        <v>2673</v>
      </c>
      <c r="Y75" s="3">
        <v>32103</v>
      </c>
      <c r="Z75" s="4" t="s">
        <v>4462</v>
      </c>
      <c r="AA75" s="1"/>
      <c r="AB75" s="1"/>
      <c r="AC75" s="1" t="s">
        <v>3078</v>
      </c>
      <c r="AD75" s="1" t="s">
        <v>3098</v>
      </c>
      <c r="AE75" s="1"/>
      <c r="AF75" s="1" t="s">
        <v>146</v>
      </c>
      <c r="AG75" s="1" t="s">
        <v>146</v>
      </c>
      <c r="AH75" s="1" t="s">
        <v>68</v>
      </c>
      <c r="AI75" s="1">
        <v>19072632540</v>
      </c>
      <c r="AJ75" s="1"/>
      <c r="AK75" s="286"/>
      <c r="AL75" s="1">
        <v>857519929</v>
      </c>
    </row>
    <row r="76" spans="1:38" s="97" customFormat="1" ht="14">
      <c r="A76" s="1">
        <v>44</v>
      </c>
      <c r="B76" s="29" t="s">
        <v>282</v>
      </c>
      <c r="C76" s="1" t="s">
        <v>128</v>
      </c>
      <c r="D76" s="1" t="s">
        <v>529</v>
      </c>
      <c r="E76" s="1" t="s">
        <v>173</v>
      </c>
      <c r="F76" s="1" t="s">
        <v>4929</v>
      </c>
      <c r="G76" s="1" t="s">
        <v>1816</v>
      </c>
      <c r="H76" s="1" t="s">
        <v>1817</v>
      </c>
      <c r="I76" s="84" t="s">
        <v>1818</v>
      </c>
      <c r="J76" s="7">
        <v>1</v>
      </c>
      <c r="K76" s="7"/>
      <c r="L76" s="7">
        <v>1</v>
      </c>
      <c r="M76" s="1"/>
      <c r="N76" s="1"/>
      <c r="O76" s="1" t="s">
        <v>103</v>
      </c>
      <c r="P76" s="20">
        <v>43770</v>
      </c>
      <c r="Q76" s="4" t="str">
        <f t="shared" ca="1" si="5"/>
        <v>2 Tahun 9 Bulan4 Hari</v>
      </c>
      <c r="R76" s="1" t="s">
        <v>78</v>
      </c>
      <c r="S76" s="1"/>
      <c r="T76" s="1" t="s">
        <v>49</v>
      </c>
      <c r="U76" s="1" t="s">
        <v>66</v>
      </c>
      <c r="V76" s="1" t="s">
        <v>118</v>
      </c>
      <c r="W76" s="1" t="s">
        <v>56</v>
      </c>
      <c r="X76" s="2" t="s">
        <v>2693</v>
      </c>
      <c r="Y76" s="71">
        <v>32725</v>
      </c>
      <c r="Z76" s="4" t="str">
        <f ca="1">DATEDIF(Y76,NOW(),"Y")&amp;" Tahun "&amp;DATEDIF(Y76,NOW(),"YM")&amp;" Bulan"</f>
        <v>33 Tahun 0 Bulan</v>
      </c>
      <c r="AA76" s="1"/>
      <c r="AB76" s="1"/>
      <c r="AC76" s="1" t="s">
        <v>1893</v>
      </c>
      <c r="AD76" s="1" t="s">
        <v>3023</v>
      </c>
      <c r="AE76" s="1"/>
      <c r="AF76" s="1" t="s">
        <v>356</v>
      </c>
      <c r="AG76" s="1"/>
      <c r="AH76" s="1"/>
      <c r="AI76" s="1">
        <v>19093378404</v>
      </c>
      <c r="AJ76" s="1"/>
      <c r="AK76" s="286">
        <v>944967074956000</v>
      </c>
      <c r="AL76" s="1"/>
    </row>
    <row r="77" spans="1:38" s="97" customFormat="1" ht="14">
      <c r="A77" s="1">
        <v>45</v>
      </c>
      <c r="B77" s="29" t="s">
        <v>282</v>
      </c>
      <c r="C77" s="1" t="s">
        <v>128</v>
      </c>
      <c r="D77" s="1" t="s">
        <v>529</v>
      </c>
      <c r="E77" s="1" t="s">
        <v>173</v>
      </c>
      <c r="F77" s="1"/>
      <c r="G77" s="1" t="s">
        <v>1813</v>
      </c>
      <c r="H77" s="1" t="s">
        <v>1814</v>
      </c>
      <c r="I77" s="84" t="s">
        <v>1815</v>
      </c>
      <c r="J77" s="7">
        <v>1</v>
      </c>
      <c r="K77" s="7"/>
      <c r="L77" s="7">
        <v>1</v>
      </c>
      <c r="M77" s="1"/>
      <c r="N77" s="1"/>
      <c r="O77" s="1" t="s">
        <v>103</v>
      </c>
      <c r="P77" s="20">
        <v>44507</v>
      </c>
      <c r="Q77" s="4" t="str">
        <f t="shared" ca="1" si="5"/>
        <v>0 Tahun 8 Bulan29 Hari</v>
      </c>
      <c r="R77" s="1" t="s">
        <v>81</v>
      </c>
      <c r="S77" s="1"/>
      <c r="T77" s="1" t="s">
        <v>73</v>
      </c>
      <c r="U77" s="1" t="s">
        <v>68</v>
      </c>
      <c r="V77" s="1" t="s">
        <v>2690</v>
      </c>
      <c r="W77" s="1" t="s">
        <v>76</v>
      </c>
      <c r="X77" s="2" t="s">
        <v>2691</v>
      </c>
      <c r="Y77" s="3">
        <v>31959</v>
      </c>
      <c r="Z77" s="4" t="str">
        <f ca="1">DATEDIF(Y77,NOW(),"Y")&amp;" Tahun "&amp;DATEDIF(Y77,NOW(),"YM")&amp;" Bulan"</f>
        <v>35 Tahun 1 Bulan</v>
      </c>
      <c r="AA77" s="1"/>
      <c r="AB77" s="1"/>
      <c r="AC77" s="1" t="s">
        <v>1893</v>
      </c>
      <c r="AD77" s="1" t="s">
        <v>3114</v>
      </c>
      <c r="AE77" s="1"/>
      <c r="AF77" s="1"/>
      <c r="AG77" s="1"/>
      <c r="AH77" s="1" t="s">
        <v>68</v>
      </c>
      <c r="AI77" s="1">
        <v>19082554783</v>
      </c>
      <c r="AJ77" s="1"/>
      <c r="AK77" s="286"/>
      <c r="AL77" s="1">
        <v>865530885</v>
      </c>
    </row>
    <row r="78" spans="1:38" s="97" customFormat="1" ht="14">
      <c r="A78" s="1">
        <v>46</v>
      </c>
      <c r="B78" s="29" t="s">
        <v>282</v>
      </c>
      <c r="C78" s="1" t="s">
        <v>128</v>
      </c>
      <c r="D78" s="1" t="s">
        <v>529</v>
      </c>
      <c r="E78" s="1" t="s">
        <v>173</v>
      </c>
      <c r="F78" s="1" t="s">
        <v>4955</v>
      </c>
      <c r="G78" s="1" t="s">
        <v>4801</v>
      </c>
      <c r="H78" s="1" t="s">
        <v>1782</v>
      </c>
      <c r="I78" s="84" t="s">
        <v>1783</v>
      </c>
      <c r="J78" s="7">
        <v>1</v>
      </c>
      <c r="K78" s="7"/>
      <c r="L78" s="7">
        <v>1</v>
      </c>
      <c r="M78" s="1"/>
      <c r="N78" s="1"/>
      <c r="O78" s="1" t="s">
        <v>103</v>
      </c>
      <c r="P78" s="20">
        <v>44485</v>
      </c>
      <c r="Q78" s="4" t="str">
        <f t="shared" ca="1" si="5"/>
        <v>0 Tahun 9 Bulan20 Hari</v>
      </c>
      <c r="R78" s="1" t="s">
        <v>81</v>
      </c>
      <c r="S78" s="1" t="s">
        <v>146</v>
      </c>
      <c r="T78" s="1" t="s">
        <v>63</v>
      </c>
      <c r="U78" s="1" t="s">
        <v>66</v>
      </c>
      <c r="V78" s="1" t="s">
        <v>66</v>
      </c>
      <c r="W78" s="1" t="s">
        <v>71</v>
      </c>
      <c r="X78" s="2" t="s">
        <v>2681</v>
      </c>
      <c r="Y78" s="3">
        <v>29565</v>
      </c>
      <c r="Z78" s="4" t="s">
        <v>4470</v>
      </c>
      <c r="AA78" s="1"/>
      <c r="AB78" s="1"/>
      <c r="AC78" s="1" t="s">
        <v>3078</v>
      </c>
      <c r="AD78" s="1" t="s">
        <v>3104</v>
      </c>
      <c r="AE78" s="1"/>
      <c r="AF78" s="1" t="s">
        <v>146</v>
      </c>
      <c r="AG78" s="1" t="s">
        <v>146</v>
      </c>
      <c r="AH78" s="1" t="s">
        <v>66</v>
      </c>
      <c r="AI78" s="1">
        <v>19072632680</v>
      </c>
      <c r="AJ78" s="1"/>
      <c r="AK78" s="286">
        <v>940229677956000</v>
      </c>
      <c r="AL78" s="1">
        <v>857240685</v>
      </c>
    </row>
    <row r="79" spans="1:38" s="97" customFormat="1" ht="14">
      <c r="A79" s="1">
        <v>47</v>
      </c>
      <c r="B79" s="29" t="s">
        <v>282</v>
      </c>
      <c r="C79" s="1" t="s">
        <v>128</v>
      </c>
      <c r="D79" s="1" t="s">
        <v>529</v>
      </c>
      <c r="E79" s="1" t="s">
        <v>173</v>
      </c>
      <c r="F79" s="1" t="s">
        <v>4941</v>
      </c>
      <c r="G79" s="551" t="s">
        <v>4785</v>
      </c>
      <c r="H79" s="1" t="s">
        <v>1749</v>
      </c>
      <c r="I79" s="84" t="s">
        <v>1750</v>
      </c>
      <c r="J79" s="7">
        <v>1</v>
      </c>
      <c r="K79" s="7"/>
      <c r="L79" s="7">
        <v>1</v>
      </c>
      <c r="M79" s="1"/>
      <c r="N79" s="1"/>
      <c r="O79" s="1" t="s">
        <v>103</v>
      </c>
      <c r="P79" s="20">
        <v>44485</v>
      </c>
      <c r="Q79" s="4" t="str">
        <f t="shared" ca="1" si="5"/>
        <v>0 Tahun 9 Bulan20 Hari</v>
      </c>
      <c r="R79" s="1" t="s">
        <v>58</v>
      </c>
      <c r="S79" s="1" t="s">
        <v>2507</v>
      </c>
      <c r="T79" s="1" t="s">
        <v>73</v>
      </c>
      <c r="U79" s="1" t="s">
        <v>68</v>
      </c>
      <c r="V79" s="1" t="s">
        <v>84</v>
      </c>
      <c r="W79" s="1" t="s">
        <v>51</v>
      </c>
      <c r="X79" s="2" t="s">
        <v>2664</v>
      </c>
      <c r="Y79" s="3">
        <v>34658</v>
      </c>
      <c r="Z79" s="4" t="s">
        <v>4455</v>
      </c>
      <c r="AA79" s="1"/>
      <c r="AB79" s="1"/>
      <c r="AC79" s="1" t="s">
        <v>3078</v>
      </c>
      <c r="AD79" s="1" t="s">
        <v>3092</v>
      </c>
      <c r="AE79" s="1"/>
      <c r="AF79" s="1" t="s">
        <v>146</v>
      </c>
      <c r="AG79" s="1" t="s">
        <v>146</v>
      </c>
      <c r="AH79" s="1" t="s">
        <v>68</v>
      </c>
      <c r="AI79" s="1"/>
      <c r="AJ79" s="1"/>
      <c r="AK79" s="286"/>
      <c r="AL79" s="1"/>
    </row>
    <row r="80" spans="1:38" s="97" customFormat="1" ht="14">
      <c r="A80" s="1">
        <v>48</v>
      </c>
      <c r="B80" s="29" t="s">
        <v>282</v>
      </c>
      <c r="C80" s="1" t="s">
        <v>128</v>
      </c>
      <c r="D80" s="1" t="s">
        <v>529</v>
      </c>
      <c r="E80" s="1" t="s">
        <v>173</v>
      </c>
      <c r="F80" s="1" t="s">
        <v>4947</v>
      </c>
      <c r="G80" s="1" t="s">
        <v>4788</v>
      </c>
      <c r="H80" s="1" t="s">
        <v>1769</v>
      </c>
      <c r="I80" s="84" t="s">
        <v>1770</v>
      </c>
      <c r="J80" s="7">
        <v>1</v>
      </c>
      <c r="K80" s="7"/>
      <c r="L80" s="7">
        <v>1</v>
      </c>
      <c r="M80" s="1"/>
      <c r="N80" s="1"/>
      <c r="O80" s="1" t="s">
        <v>103</v>
      </c>
      <c r="P80" s="20">
        <v>44485</v>
      </c>
      <c r="Q80" s="4" t="str">
        <f t="shared" ca="1" si="5"/>
        <v>0 Tahun 9 Bulan20 Hari</v>
      </c>
      <c r="R80" s="1" t="s">
        <v>78</v>
      </c>
      <c r="S80" s="1" t="s">
        <v>146</v>
      </c>
      <c r="T80" s="1" t="s">
        <v>63</v>
      </c>
      <c r="U80" s="1" t="s">
        <v>66</v>
      </c>
      <c r="V80" s="1" t="s">
        <v>118</v>
      </c>
      <c r="W80" s="1" t="s">
        <v>71</v>
      </c>
      <c r="X80" s="2" t="s">
        <v>2449</v>
      </c>
      <c r="Y80" s="3">
        <v>28837</v>
      </c>
      <c r="Z80" s="4" t="s">
        <v>4464</v>
      </c>
      <c r="AA80" s="1"/>
      <c r="AB80" s="1"/>
      <c r="AC80" s="1" t="s">
        <v>3078</v>
      </c>
      <c r="AD80" s="1" t="s">
        <v>3100</v>
      </c>
      <c r="AE80" s="1"/>
      <c r="AF80" s="1" t="s">
        <v>146</v>
      </c>
      <c r="AG80" s="1" t="s">
        <v>146</v>
      </c>
      <c r="AH80" s="1" t="s">
        <v>66</v>
      </c>
      <c r="AI80" s="1">
        <v>19072632573</v>
      </c>
      <c r="AJ80" s="1"/>
      <c r="AK80" s="286"/>
      <c r="AL80" s="1">
        <v>857804382</v>
      </c>
    </row>
    <row r="81" spans="1:38" s="97" customFormat="1" ht="14">
      <c r="A81" s="1">
        <v>49</v>
      </c>
      <c r="B81" s="29" t="s">
        <v>282</v>
      </c>
      <c r="C81" s="1" t="s">
        <v>128</v>
      </c>
      <c r="D81" s="1" t="s">
        <v>529</v>
      </c>
      <c r="E81" s="1" t="s">
        <v>173</v>
      </c>
      <c r="F81" s="1" t="s">
        <v>4954</v>
      </c>
      <c r="G81" s="1" t="s">
        <v>4806</v>
      </c>
      <c r="H81" s="1" t="s">
        <v>1786</v>
      </c>
      <c r="I81" s="84" t="s">
        <v>1787</v>
      </c>
      <c r="J81" s="7">
        <v>1</v>
      </c>
      <c r="K81" s="7"/>
      <c r="L81" s="7">
        <v>1</v>
      </c>
      <c r="M81" s="1"/>
      <c r="N81" s="1"/>
      <c r="O81" s="1" t="s">
        <v>103</v>
      </c>
      <c r="P81" s="20">
        <v>44485</v>
      </c>
      <c r="Q81" s="4" t="str">
        <f t="shared" ca="1" si="5"/>
        <v>0 Tahun 9 Bulan20 Hari</v>
      </c>
      <c r="R81" s="1" t="s">
        <v>52</v>
      </c>
      <c r="S81" s="1" t="s">
        <v>146</v>
      </c>
      <c r="T81" s="1" t="s">
        <v>73</v>
      </c>
      <c r="U81" s="1" t="s">
        <v>68</v>
      </c>
      <c r="V81" s="1" t="s">
        <v>229</v>
      </c>
      <c r="W81" s="1" t="s">
        <v>56</v>
      </c>
      <c r="X81" s="2" t="s">
        <v>188</v>
      </c>
      <c r="Y81" s="3">
        <v>31353</v>
      </c>
      <c r="Z81" s="4" t="s">
        <v>4471</v>
      </c>
      <c r="AA81" s="1"/>
      <c r="AB81" s="1"/>
      <c r="AC81" s="1" t="s">
        <v>3078</v>
      </c>
      <c r="AD81" s="1" t="s">
        <v>3090</v>
      </c>
      <c r="AE81" s="1"/>
      <c r="AF81" s="1" t="s">
        <v>146</v>
      </c>
      <c r="AG81" s="1" t="s">
        <v>74</v>
      </c>
      <c r="AH81" s="1" t="s">
        <v>146</v>
      </c>
      <c r="AI81" s="1">
        <v>19072632706</v>
      </c>
      <c r="AJ81" s="1"/>
      <c r="AK81" s="286"/>
      <c r="AL81" s="1">
        <v>857519907</v>
      </c>
    </row>
    <row r="82" spans="1:38" s="97" customFormat="1" ht="14">
      <c r="A82" s="1">
        <v>50</v>
      </c>
      <c r="B82" s="29" t="s">
        <v>282</v>
      </c>
      <c r="C82" s="1" t="s">
        <v>128</v>
      </c>
      <c r="D82" s="1" t="s">
        <v>529</v>
      </c>
      <c r="E82" s="1" t="s">
        <v>173</v>
      </c>
      <c r="F82" s="1" t="s">
        <v>4944</v>
      </c>
      <c r="G82" s="1" t="s">
        <v>4789</v>
      </c>
      <c r="H82" s="1" t="s">
        <v>1763</v>
      </c>
      <c r="I82" s="84" t="s">
        <v>1764</v>
      </c>
      <c r="J82" s="7">
        <v>1</v>
      </c>
      <c r="K82" s="7"/>
      <c r="L82" s="7">
        <v>1</v>
      </c>
      <c r="M82" s="1"/>
      <c r="N82" s="1"/>
      <c r="O82" s="1" t="s">
        <v>103</v>
      </c>
      <c r="P82" s="20">
        <v>44485</v>
      </c>
      <c r="Q82" s="4" t="str">
        <f t="shared" ca="1" si="5"/>
        <v>0 Tahun 9 Bulan20 Hari</v>
      </c>
      <c r="R82" s="1" t="s">
        <v>54</v>
      </c>
      <c r="S82" s="1" t="s">
        <v>146</v>
      </c>
      <c r="T82" s="1" t="s">
        <v>63</v>
      </c>
      <c r="U82" s="1" t="s">
        <v>68</v>
      </c>
      <c r="V82" s="1" t="s">
        <v>2670</v>
      </c>
      <c r="W82" s="1" t="s">
        <v>76</v>
      </c>
      <c r="X82" s="2" t="s">
        <v>2671</v>
      </c>
      <c r="Y82" s="3">
        <v>35491</v>
      </c>
      <c r="Z82" s="4" t="s">
        <v>4461</v>
      </c>
      <c r="AA82" s="1"/>
      <c r="AB82" s="1"/>
      <c r="AC82" s="1" t="s">
        <v>3078</v>
      </c>
      <c r="AD82" s="1" t="s">
        <v>3097</v>
      </c>
      <c r="AE82" s="1"/>
      <c r="AF82" s="1" t="s">
        <v>146</v>
      </c>
      <c r="AG82" s="1" t="s">
        <v>146</v>
      </c>
      <c r="AH82" s="1" t="s">
        <v>68</v>
      </c>
      <c r="AI82" s="1">
        <v>19072632664</v>
      </c>
      <c r="AJ82" s="1"/>
      <c r="AK82" s="286"/>
      <c r="AL82" s="1">
        <v>857519838</v>
      </c>
    </row>
    <row r="83" spans="1:38" s="97" customFormat="1" ht="14">
      <c r="A83" s="1">
        <v>51</v>
      </c>
      <c r="B83" s="29" t="s">
        <v>282</v>
      </c>
      <c r="C83" s="1" t="s">
        <v>128</v>
      </c>
      <c r="D83" s="1" t="s">
        <v>529</v>
      </c>
      <c r="E83" s="1" t="s">
        <v>173</v>
      </c>
      <c r="F83" s="1"/>
      <c r="G83" s="1" t="s">
        <v>1859</v>
      </c>
      <c r="H83" s="1" t="s">
        <v>1860</v>
      </c>
      <c r="I83" s="84" t="s">
        <v>1861</v>
      </c>
      <c r="J83" s="7">
        <v>1</v>
      </c>
      <c r="K83" s="7"/>
      <c r="L83" s="7">
        <v>1</v>
      </c>
      <c r="M83" s="1"/>
      <c r="N83" s="1"/>
      <c r="O83" s="1" t="s">
        <v>103</v>
      </c>
      <c r="P83" s="20">
        <v>43962</v>
      </c>
      <c r="Q83" s="4" t="str">
        <f t="shared" ca="1" si="5"/>
        <v>2 Tahun 2 Bulan25 Hari</v>
      </c>
      <c r="R83" s="1" t="s">
        <v>54</v>
      </c>
      <c r="S83" s="1"/>
      <c r="T83" s="1" t="s">
        <v>73</v>
      </c>
      <c r="U83" s="1" t="s">
        <v>68</v>
      </c>
      <c r="V83" s="1" t="s">
        <v>229</v>
      </c>
      <c r="W83" s="1" t="s">
        <v>71</v>
      </c>
      <c r="X83" s="2" t="s">
        <v>2657</v>
      </c>
      <c r="Y83" s="71">
        <v>24901</v>
      </c>
      <c r="Z83" s="4" t="str">
        <f ca="1">DATEDIF(Y83,NOW(),"Y")&amp;" Tahun "&amp;DATEDIF(Y83,NOW(),"YM")&amp;" Bulan"</f>
        <v>54 Tahun 5 Bulan</v>
      </c>
      <c r="AA83" s="1"/>
      <c r="AB83" s="1"/>
      <c r="AC83" s="1" t="s">
        <v>1893</v>
      </c>
      <c r="AD83" s="1" t="s">
        <v>3125</v>
      </c>
      <c r="AE83" s="1"/>
      <c r="AF83" s="1"/>
      <c r="AG83" s="1" t="s">
        <v>74</v>
      </c>
      <c r="AH83" s="1"/>
      <c r="AI83" s="1">
        <v>20034051910</v>
      </c>
      <c r="AJ83" s="1"/>
      <c r="AK83" s="286"/>
      <c r="AL83" s="1">
        <v>954086937</v>
      </c>
    </row>
    <row r="84" spans="1:38" s="97" customFormat="1" ht="14">
      <c r="A84" s="1">
        <v>52</v>
      </c>
      <c r="B84" s="29" t="s">
        <v>282</v>
      </c>
      <c r="C84" s="1" t="s">
        <v>128</v>
      </c>
      <c r="D84" s="1" t="s">
        <v>529</v>
      </c>
      <c r="E84" s="1" t="s">
        <v>173</v>
      </c>
      <c r="F84" s="1"/>
      <c r="G84" s="1" t="s">
        <v>4487</v>
      </c>
      <c r="H84" s="5" t="s">
        <v>4350</v>
      </c>
      <c r="I84" s="84" t="s">
        <v>4351</v>
      </c>
      <c r="J84" s="7">
        <v>1</v>
      </c>
      <c r="K84" s="7"/>
      <c r="L84" s="7">
        <v>1</v>
      </c>
      <c r="M84" s="1"/>
      <c r="N84" s="1"/>
      <c r="O84" s="1" t="s">
        <v>103</v>
      </c>
      <c r="P84" s="20">
        <v>44452</v>
      </c>
      <c r="Q84" s="4" t="str">
        <f t="shared" ca="1" si="5"/>
        <v>0 Tahun 10 Bulan23 Hari</v>
      </c>
      <c r="R84" s="1" t="s">
        <v>81</v>
      </c>
      <c r="S84" s="1"/>
      <c r="T84" s="1" t="s">
        <v>63</v>
      </c>
      <c r="U84" s="1" t="s">
        <v>68</v>
      </c>
      <c r="V84" s="1" t="s">
        <v>84</v>
      </c>
      <c r="W84" s="1" t="s">
        <v>76</v>
      </c>
      <c r="X84" s="2" t="s">
        <v>4352</v>
      </c>
      <c r="Y84" s="71">
        <v>37350</v>
      </c>
      <c r="Z84" s="4" t="str">
        <f ca="1">DATEDIF(Y84,NOW(),"Y")&amp;" Tahun "&amp;DATEDIF(Y84,NOW(),"YM")&amp;" Bulan"</f>
        <v>20 Tahun 4 Bulan</v>
      </c>
      <c r="AA84" s="1"/>
      <c r="AB84" s="1"/>
      <c r="AC84" s="1" t="s">
        <v>1893</v>
      </c>
      <c r="AD84" s="1" t="s">
        <v>4353</v>
      </c>
      <c r="AE84" s="1"/>
      <c r="AF84" s="1"/>
      <c r="AG84" s="1"/>
      <c r="AH84" s="1" t="s">
        <v>68</v>
      </c>
      <c r="AI84" s="1"/>
      <c r="AJ84" s="1"/>
      <c r="AK84" s="286"/>
      <c r="AL84" s="1"/>
    </row>
    <row r="85" spans="1:38" s="97" customFormat="1" ht="14">
      <c r="A85" s="1">
        <v>53</v>
      </c>
      <c r="B85" s="29" t="s">
        <v>282</v>
      </c>
      <c r="C85" s="1" t="s">
        <v>128</v>
      </c>
      <c r="D85" s="1" t="s">
        <v>529</v>
      </c>
      <c r="E85" s="1" t="s">
        <v>173</v>
      </c>
      <c r="F85" s="1"/>
      <c r="G85" s="1" t="s">
        <v>4486</v>
      </c>
      <c r="H85" s="5" t="s">
        <v>4346</v>
      </c>
      <c r="I85" s="84" t="s">
        <v>4347</v>
      </c>
      <c r="J85" s="7">
        <v>1</v>
      </c>
      <c r="K85" s="7"/>
      <c r="L85" s="7">
        <v>1</v>
      </c>
      <c r="M85" s="1"/>
      <c r="N85" s="1"/>
      <c r="O85" s="1" t="s">
        <v>103</v>
      </c>
      <c r="P85" s="20">
        <v>44452</v>
      </c>
      <c r="Q85" s="4" t="str">
        <f t="shared" ca="1" si="5"/>
        <v>0 Tahun 10 Bulan23 Hari</v>
      </c>
      <c r="R85" s="1" t="s">
        <v>78</v>
      </c>
      <c r="S85" s="1"/>
      <c r="T85" s="1" t="s">
        <v>73</v>
      </c>
      <c r="U85" s="1" t="s">
        <v>68</v>
      </c>
      <c r="V85" s="1" t="s">
        <v>229</v>
      </c>
      <c r="W85" s="1" t="s">
        <v>56</v>
      </c>
      <c r="X85" s="2" t="s">
        <v>4348</v>
      </c>
      <c r="Y85" s="71">
        <v>34151</v>
      </c>
      <c r="Z85" s="4" t="str">
        <f ca="1">DATEDIF(Y85,NOW(),"Y")&amp;" Tahun "&amp;DATEDIF(Y85,NOW(),"YM")&amp;" Bulan"</f>
        <v>29 Tahun 1 Bulan</v>
      </c>
      <c r="AA85" s="1"/>
      <c r="AB85" s="1"/>
      <c r="AC85" s="1" t="s">
        <v>1893</v>
      </c>
      <c r="AD85" s="1" t="s">
        <v>4349</v>
      </c>
      <c r="AE85" s="1"/>
      <c r="AF85" s="1"/>
      <c r="AG85" s="1"/>
      <c r="AH85" s="1" t="s">
        <v>68</v>
      </c>
      <c r="AI85" s="1"/>
      <c r="AJ85" s="1"/>
      <c r="AK85" s="286"/>
      <c r="AL85" s="1"/>
    </row>
    <row r="86" spans="1:38" s="97" customFormat="1" ht="14">
      <c r="A86" s="1">
        <v>54</v>
      </c>
      <c r="B86" s="29" t="s">
        <v>282</v>
      </c>
      <c r="C86" s="1" t="s">
        <v>128</v>
      </c>
      <c r="D86" s="1" t="s">
        <v>529</v>
      </c>
      <c r="E86" s="1" t="s">
        <v>173</v>
      </c>
      <c r="F86" s="1" t="s">
        <v>1852</v>
      </c>
      <c r="G86" s="1" t="s">
        <v>1853</v>
      </c>
      <c r="H86" s="1" t="s">
        <v>1854</v>
      </c>
      <c r="I86" s="84" t="s">
        <v>1855</v>
      </c>
      <c r="J86" s="7">
        <v>1</v>
      </c>
      <c r="K86" s="7"/>
      <c r="L86" s="7">
        <v>1</v>
      </c>
      <c r="M86" s="1"/>
      <c r="N86" s="1"/>
      <c r="O86" s="1" t="s">
        <v>103</v>
      </c>
      <c r="P86" s="20">
        <v>43843</v>
      </c>
      <c r="Q86" s="4" t="str">
        <f t="shared" ca="1" si="5"/>
        <v>2 Tahun 6 Bulan23 Hari</v>
      </c>
      <c r="R86" s="1" t="s">
        <v>78</v>
      </c>
      <c r="S86" s="1"/>
      <c r="T86" s="1" t="s">
        <v>73</v>
      </c>
      <c r="U86" s="1" t="s">
        <v>68</v>
      </c>
      <c r="V86" s="1" t="s">
        <v>84</v>
      </c>
      <c r="W86" s="1" t="s">
        <v>71</v>
      </c>
      <c r="X86" s="2" t="s">
        <v>2700</v>
      </c>
      <c r="Y86" s="71">
        <v>30205</v>
      </c>
      <c r="Z86" s="4" t="str">
        <f ca="1">DATEDIF(Y86,NOW(),"Y")&amp;" Tahun "&amp;DATEDIF(Y86,NOW(),"YM")&amp;" Bulan"</f>
        <v>39 Tahun 10 Bulan</v>
      </c>
      <c r="AA86" s="1"/>
      <c r="AB86" s="1"/>
      <c r="AC86" s="1" t="s">
        <v>1893</v>
      </c>
      <c r="AD86" s="1" t="s">
        <v>3123</v>
      </c>
      <c r="AE86" s="1"/>
      <c r="AF86" s="1"/>
      <c r="AG86" s="1"/>
      <c r="AH86" s="1" t="s">
        <v>68</v>
      </c>
      <c r="AI86" s="1"/>
      <c r="AJ86" s="1"/>
      <c r="AK86" s="286"/>
      <c r="AL86" s="1">
        <v>903493386</v>
      </c>
    </row>
    <row r="87" spans="1:38" s="97" customFormat="1" ht="14">
      <c r="A87" s="1">
        <v>55</v>
      </c>
      <c r="B87" s="29" t="s">
        <v>282</v>
      </c>
      <c r="C87" s="1" t="s">
        <v>128</v>
      </c>
      <c r="D87" s="1" t="s">
        <v>529</v>
      </c>
      <c r="E87" s="1" t="s">
        <v>173</v>
      </c>
      <c r="F87" s="1"/>
      <c r="G87" s="1" t="s">
        <v>1868</v>
      </c>
      <c r="H87" s="1" t="s">
        <v>1869</v>
      </c>
      <c r="I87" s="84" t="s">
        <v>1870</v>
      </c>
      <c r="J87" s="7">
        <v>1</v>
      </c>
      <c r="K87" s="7"/>
      <c r="L87" s="7">
        <v>1</v>
      </c>
      <c r="M87" s="1"/>
      <c r="N87" s="1"/>
      <c r="O87" s="1" t="s">
        <v>103</v>
      </c>
      <c r="P87" s="20">
        <v>44014</v>
      </c>
      <c r="Q87" s="4" t="str">
        <f t="shared" ca="1" si="5"/>
        <v>2 Tahun 1 Bulan3 Hari</v>
      </c>
      <c r="R87" s="1" t="s">
        <v>52</v>
      </c>
      <c r="S87" s="1"/>
      <c r="T87" s="1" t="s">
        <v>73</v>
      </c>
      <c r="U87" s="1" t="s">
        <v>68</v>
      </c>
      <c r="V87" s="1" t="s">
        <v>163</v>
      </c>
      <c r="W87" s="1" t="s">
        <v>71</v>
      </c>
      <c r="X87" s="2" t="s">
        <v>2684</v>
      </c>
      <c r="Y87" s="71">
        <v>26846</v>
      </c>
      <c r="Z87" s="4" t="str">
        <f ca="1">DATEDIF(Y87,NOW(),"Y")&amp;" Tahun "&amp;DATEDIF(Y87,NOW(),"YM")&amp;" Bulan"</f>
        <v>49 Tahun 1 Bulan</v>
      </c>
      <c r="AA87" s="1"/>
      <c r="AB87" s="1"/>
      <c r="AC87" s="1" t="s">
        <v>1893</v>
      </c>
      <c r="AD87" s="1" t="s">
        <v>3129</v>
      </c>
      <c r="AE87" s="1"/>
      <c r="AF87" s="1" t="s">
        <v>57</v>
      </c>
      <c r="AG87" s="1"/>
      <c r="AH87" s="1"/>
      <c r="AI87" s="1">
        <v>20048120602</v>
      </c>
      <c r="AJ87" s="1"/>
      <c r="AK87" s="286"/>
      <c r="AL87" s="1"/>
    </row>
    <row r="88" spans="1:38" s="97" customFormat="1" ht="14">
      <c r="A88" s="1">
        <v>56</v>
      </c>
      <c r="B88" s="29" t="s">
        <v>282</v>
      </c>
      <c r="C88" s="1" t="s">
        <v>128</v>
      </c>
      <c r="D88" s="1" t="s">
        <v>529</v>
      </c>
      <c r="E88" s="1" t="s">
        <v>173</v>
      </c>
      <c r="F88" s="1" t="s">
        <v>4957</v>
      </c>
      <c r="G88" s="1" t="s">
        <v>4805</v>
      </c>
      <c r="H88" s="1" t="s">
        <v>1792</v>
      </c>
      <c r="I88" s="84" t="s">
        <v>1793</v>
      </c>
      <c r="J88" s="7">
        <v>1</v>
      </c>
      <c r="K88" s="7"/>
      <c r="L88" s="7">
        <v>1</v>
      </c>
      <c r="M88" s="1"/>
      <c r="N88" s="1"/>
      <c r="O88" s="1" t="s">
        <v>103</v>
      </c>
      <c r="P88" s="20">
        <v>44485</v>
      </c>
      <c r="Q88" s="4" t="str">
        <f t="shared" ca="1" si="5"/>
        <v>0 Tahun 9 Bulan20 Hari</v>
      </c>
      <c r="R88" s="1" t="s">
        <v>54</v>
      </c>
      <c r="S88" s="1" t="s">
        <v>146</v>
      </c>
      <c r="T88" s="1" t="s">
        <v>73</v>
      </c>
      <c r="U88" s="1" t="s">
        <v>68</v>
      </c>
      <c r="V88" s="1" t="s">
        <v>163</v>
      </c>
      <c r="W88" s="1" t="s">
        <v>71</v>
      </c>
      <c r="X88" s="2" t="s">
        <v>2684</v>
      </c>
      <c r="Y88" s="3">
        <v>26083</v>
      </c>
      <c r="Z88" s="4" t="s">
        <v>4472</v>
      </c>
      <c r="AA88" s="1"/>
      <c r="AB88" s="1"/>
      <c r="AC88" s="1" t="s">
        <v>3078</v>
      </c>
      <c r="AD88" s="1" t="s">
        <v>3108</v>
      </c>
      <c r="AE88" s="1"/>
      <c r="AF88" s="1" t="s">
        <v>57</v>
      </c>
      <c r="AG88" s="1" t="s">
        <v>146</v>
      </c>
      <c r="AH88" s="1" t="s">
        <v>146</v>
      </c>
      <c r="AI88" s="1">
        <v>19072632805</v>
      </c>
      <c r="AJ88" s="1"/>
      <c r="AK88" s="286"/>
      <c r="AL88" s="1">
        <v>857519850</v>
      </c>
    </row>
    <row r="89" spans="1:38" s="97" customFormat="1" ht="14">
      <c r="A89" s="1">
        <v>57</v>
      </c>
      <c r="B89" s="29" t="s">
        <v>282</v>
      </c>
      <c r="C89" s="1" t="s">
        <v>128</v>
      </c>
      <c r="D89" s="1" t="s">
        <v>529</v>
      </c>
      <c r="E89" s="1" t="s">
        <v>173</v>
      </c>
      <c r="F89" s="1"/>
      <c r="G89" s="1" t="s">
        <v>1810</v>
      </c>
      <c r="H89" s="1" t="s">
        <v>1811</v>
      </c>
      <c r="I89" s="84" t="s">
        <v>1812</v>
      </c>
      <c r="J89" s="7">
        <v>1</v>
      </c>
      <c r="K89" s="7"/>
      <c r="L89" s="7">
        <v>1</v>
      </c>
      <c r="M89" s="1"/>
      <c r="N89" s="1"/>
      <c r="O89" s="1" t="s">
        <v>103</v>
      </c>
      <c r="P89" s="20">
        <v>44507</v>
      </c>
      <c r="Q89" s="4" t="str">
        <f t="shared" ca="1" si="5"/>
        <v>0 Tahun 8 Bulan29 Hari</v>
      </c>
      <c r="R89" s="1" t="s">
        <v>52</v>
      </c>
      <c r="S89" s="1" t="s">
        <v>52</v>
      </c>
      <c r="T89" s="1" t="s">
        <v>73</v>
      </c>
      <c r="U89" s="1" t="s">
        <v>68</v>
      </c>
      <c r="V89" s="1" t="s">
        <v>185</v>
      </c>
      <c r="W89" s="1" t="s">
        <v>76</v>
      </c>
      <c r="X89" s="2" t="s">
        <v>2689</v>
      </c>
      <c r="Y89" s="3">
        <v>33711</v>
      </c>
      <c r="Z89" s="4" t="str">
        <f ca="1">DATEDIF(Y89,NOW(),"Y")&amp;" Tahun "&amp;DATEDIF(Y89,NOW(),"YM")&amp;" Bulan"</f>
        <v>30 Tahun 3 Bulan</v>
      </c>
      <c r="AA89" s="1"/>
      <c r="AB89" s="1"/>
      <c r="AC89" s="1" t="s">
        <v>1893</v>
      </c>
      <c r="AD89" s="1" t="s">
        <v>3113</v>
      </c>
      <c r="AE89" s="1"/>
      <c r="AF89" s="1"/>
      <c r="AG89" s="1"/>
      <c r="AH89" s="1" t="s">
        <v>68</v>
      </c>
      <c r="AI89" s="1">
        <v>19082554866</v>
      </c>
      <c r="AJ89" s="1"/>
      <c r="AK89" s="286"/>
      <c r="AL89" s="1">
        <v>865365242</v>
      </c>
    </row>
    <row r="90" spans="1:38" s="97" customFormat="1" ht="14">
      <c r="A90" s="1">
        <v>58</v>
      </c>
      <c r="B90" s="29" t="s">
        <v>282</v>
      </c>
      <c r="C90" s="1" t="s">
        <v>128</v>
      </c>
      <c r="D90" s="1" t="s">
        <v>529</v>
      </c>
      <c r="E90" s="1" t="s">
        <v>173</v>
      </c>
      <c r="F90" s="1" t="s">
        <v>4930</v>
      </c>
      <c r="G90" s="1" t="s">
        <v>1819</v>
      </c>
      <c r="H90" s="5" t="s">
        <v>1820</v>
      </c>
      <c r="I90" s="84" t="s">
        <v>1821</v>
      </c>
      <c r="J90" s="7">
        <v>1</v>
      </c>
      <c r="K90" s="7"/>
      <c r="L90" s="7">
        <v>1</v>
      </c>
      <c r="M90" s="1"/>
      <c r="N90" s="1"/>
      <c r="O90" s="1" t="s">
        <v>103</v>
      </c>
      <c r="P90" s="20">
        <v>43770</v>
      </c>
      <c r="Q90" s="4" t="str">
        <f t="shared" ca="1" si="5"/>
        <v>2 Tahun 9 Bulan4 Hari</v>
      </c>
      <c r="R90" s="1" t="s">
        <v>78</v>
      </c>
      <c r="S90" s="1"/>
      <c r="T90" s="1" t="s">
        <v>73</v>
      </c>
      <c r="U90" s="1" t="s">
        <v>68</v>
      </c>
      <c r="V90" s="1" t="s">
        <v>180</v>
      </c>
      <c r="W90" s="1" t="s">
        <v>51</v>
      </c>
      <c r="X90" s="2" t="s">
        <v>2694</v>
      </c>
      <c r="Y90" s="71">
        <v>32690</v>
      </c>
      <c r="Z90" s="4" t="str">
        <f ca="1">DATEDIF(Y90,NOW(),"Y")&amp;" Tahun "&amp;DATEDIF(Y90,NOW(),"YM")&amp;" Bulan"</f>
        <v>33 Tahun 1 Bulan</v>
      </c>
      <c r="AA90" s="1"/>
      <c r="AB90" s="1"/>
      <c r="AC90" s="1" t="s">
        <v>1893</v>
      </c>
      <c r="AD90" s="1" t="s">
        <v>3115</v>
      </c>
      <c r="AE90" s="1"/>
      <c r="AF90" s="1"/>
      <c r="AG90" s="1"/>
      <c r="AH90" s="1" t="s">
        <v>68</v>
      </c>
      <c r="AI90" s="1">
        <v>19093378727</v>
      </c>
      <c r="AJ90" s="1"/>
      <c r="AK90" s="286"/>
      <c r="AL90" s="1">
        <v>867960293</v>
      </c>
    </row>
    <row r="91" spans="1:38" s="97" customFormat="1" ht="14">
      <c r="A91" s="1">
        <v>59</v>
      </c>
      <c r="B91" s="29" t="s">
        <v>282</v>
      </c>
      <c r="C91" s="1" t="s">
        <v>128</v>
      </c>
      <c r="D91" s="1" t="s">
        <v>529</v>
      </c>
      <c r="E91" s="1" t="s">
        <v>173</v>
      </c>
      <c r="F91" s="1" t="s">
        <v>1836</v>
      </c>
      <c r="G91" s="1" t="s">
        <v>1837</v>
      </c>
      <c r="H91" s="1" t="s">
        <v>1838</v>
      </c>
      <c r="I91" s="84" t="s">
        <v>1839</v>
      </c>
      <c r="J91" s="7">
        <v>1</v>
      </c>
      <c r="K91" s="7"/>
      <c r="L91" s="7">
        <v>1</v>
      </c>
      <c r="M91" s="1"/>
      <c r="N91" s="1"/>
      <c r="O91" s="1" t="s">
        <v>103</v>
      </c>
      <c r="P91" s="20">
        <v>43787</v>
      </c>
      <c r="Q91" s="4" t="str">
        <f t="shared" ca="1" si="5"/>
        <v>2 Tahun 8 Bulan18 Hari</v>
      </c>
      <c r="R91" s="1" t="s">
        <v>81</v>
      </c>
      <c r="S91" s="1"/>
      <c r="T91" s="1" t="s">
        <v>49</v>
      </c>
      <c r="U91" s="1" t="s">
        <v>50</v>
      </c>
      <c r="V91" s="1" t="s">
        <v>50</v>
      </c>
      <c r="W91" s="1" t="s">
        <v>56</v>
      </c>
      <c r="X91" s="2" t="s">
        <v>125</v>
      </c>
      <c r="Y91" s="71">
        <v>28232</v>
      </c>
      <c r="Z91" s="4" t="str">
        <f ca="1">DATEDIF(Y91,NOW(),"Y")&amp;" Tahun "&amp;DATEDIF(Y91,NOW(),"YM")&amp;" Bulan"</f>
        <v>45 Tahun 3 Bulan</v>
      </c>
      <c r="AA91" s="1"/>
      <c r="AB91" s="1"/>
      <c r="AC91" s="1" t="s">
        <v>1893</v>
      </c>
      <c r="AD91" s="1" t="s">
        <v>3120</v>
      </c>
      <c r="AE91" s="1"/>
      <c r="AF91" s="1" t="s">
        <v>57</v>
      </c>
      <c r="AG91" s="1"/>
      <c r="AH91" s="1"/>
      <c r="AI91" s="1">
        <v>20002643995</v>
      </c>
      <c r="AJ91" s="1"/>
      <c r="AK91" s="286">
        <v>944966605956000</v>
      </c>
      <c r="AL91" s="1"/>
    </row>
    <row r="92" spans="1:38" s="38" customFormat="1" ht="14">
      <c r="A92" s="1">
        <v>60</v>
      </c>
      <c r="B92" s="383" t="s">
        <v>282</v>
      </c>
      <c r="C92" s="1" t="s">
        <v>128</v>
      </c>
      <c r="D92" s="1" t="s">
        <v>529</v>
      </c>
      <c r="E92" s="1" t="s">
        <v>173</v>
      </c>
      <c r="F92" s="1"/>
      <c r="G92" s="1"/>
      <c r="H92" s="76" t="s">
        <v>6518</v>
      </c>
      <c r="I92" s="84" t="s">
        <v>6519</v>
      </c>
      <c r="J92" s="84"/>
      <c r="K92" s="7"/>
      <c r="L92" s="1">
        <v>1</v>
      </c>
      <c r="M92" s="1"/>
      <c r="N92" s="72"/>
      <c r="O92" s="1" t="s">
        <v>103</v>
      </c>
      <c r="P92" s="20">
        <v>44606</v>
      </c>
      <c r="Q92" s="4" t="str">
        <f t="shared" ca="1" si="5"/>
        <v>0 Tahun 5 Bulan22 Hari</v>
      </c>
      <c r="R92" s="5" t="s">
        <v>54</v>
      </c>
      <c r="S92" s="1" t="s">
        <v>62</v>
      </c>
      <c r="T92" s="1" t="s">
        <v>73</v>
      </c>
      <c r="U92" s="565" t="s">
        <v>68</v>
      </c>
      <c r="V92" s="565" t="s">
        <v>2579</v>
      </c>
      <c r="W92" s="1" t="s">
        <v>76</v>
      </c>
      <c r="X92" s="275" t="s">
        <v>2673</v>
      </c>
      <c r="Y92" s="71">
        <v>34628</v>
      </c>
      <c r="Z92" s="309"/>
      <c r="AA92" s="5"/>
      <c r="AB92" s="1"/>
      <c r="AC92" s="1" t="s">
        <v>6080</v>
      </c>
      <c r="AD92" s="1" t="s">
        <v>6520</v>
      </c>
      <c r="AE92" s="1"/>
      <c r="AF92" s="1"/>
      <c r="AG92" s="1"/>
      <c r="AH92" s="1"/>
      <c r="AI92" s="5"/>
      <c r="AJ92" s="1"/>
      <c r="AK92" s="286"/>
      <c r="AL92" s="1"/>
    </row>
    <row r="93" spans="1:38" s="97" customFormat="1" ht="14">
      <c r="A93" s="1">
        <v>61</v>
      </c>
      <c r="B93" s="29" t="s">
        <v>282</v>
      </c>
      <c r="C93" s="1" t="s">
        <v>128</v>
      </c>
      <c r="D93" s="1" t="s">
        <v>529</v>
      </c>
      <c r="E93" s="1" t="s">
        <v>173</v>
      </c>
      <c r="F93" s="1" t="s">
        <v>4937</v>
      </c>
      <c r="G93" s="1" t="s">
        <v>4783</v>
      </c>
      <c r="H93" s="1" t="s">
        <v>1753</v>
      </c>
      <c r="I93" s="84" t="s">
        <v>1754</v>
      </c>
      <c r="J93" s="7">
        <v>1</v>
      </c>
      <c r="K93" s="7"/>
      <c r="L93" s="7">
        <v>1</v>
      </c>
      <c r="M93" s="1"/>
      <c r="N93" s="1"/>
      <c r="O93" s="1" t="s">
        <v>103</v>
      </c>
      <c r="P93" s="20">
        <v>44485</v>
      </c>
      <c r="Q93" s="4" t="str">
        <f t="shared" ca="1" si="5"/>
        <v>0 Tahun 9 Bulan20 Hari</v>
      </c>
      <c r="R93" s="1" t="s">
        <v>52</v>
      </c>
      <c r="S93" s="1" t="s">
        <v>146</v>
      </c>
      <c r="T93" s="1" t="s">
        <v>73</v>
      </c>
      <c r="U93" s="1" t="s">
        <v>68</v>
      </c>
      <c r="V93" s="1" t="s">
        <v>229</v>
      </c>
      <c r="W93" s="1" t="s">
        <v>71</v>
      </c>
      <c r="X93" s="2" t="s">
        <v>2665</v>
      </c>
      <c r="Y93" s="3">
        <v>27365</v>
      </c>
      <c r="Z93" s="4" t="s">
        <v>3766</v>
      </c>
      <c r="AA93" s="1"/>
      <c r="AB93" s="1"/>
      <c r="AC93" s="1" t="s">
        <v>3078</v>
      </c>
      <c r="AD93" s="1" t="s">
        <v>3093</v>
      </c>
      <c r="AE93" s="1"/>
      <c r="AF93" s="1" t="s">
        <v>146</v>
      </c>
      <c r="AG93" s="1" t="s">
        <v>146</v>
      </c>
      <c r="AH93" s="1" t="s">
        <v>68</v>
      </c>
      <c r="AI93" s="1">
        <v>19072632722</v>
      </c>
      <c r="AJ93" s="1"/>
      <c r="AK93" s="286">
        <v>950400200925000</v>
      </c>
      <c r="AL93" s="1">
        <v>857519849</v>
      </c>
    </row>
    <row r="94" spans="1:38" s="97" customFormat="1" ht="14">
      <c r="A94" s="1">
        <v>62</v>
      </c>
      <c r="B94" s="1" t="s">
        <v>282</v>
      </c>
      <c r="C94" s="1" t="s">
        <v>128</v>
      </c>
      <c r="D94" s="1" t="s">
        <v>529</v>
      </c>
      <c r="E94" s="1" t="s">
        <v>173</v>
      </c>
      <c r="F94" s="1"/>
      <c r="G94" s="1" t="s">
        <v>4488</v>
      </c>
      <c r="H94" s="5" t="s">
        <v>4354</v>
      </c>
      <c r="I94" s="84" t="s">
        <v>4355</v>
      </c>
      <c r="J94" s="7">
        <v>1</v>
      </c>
      <c r="K94" s="7"/>
      <c r="L94" s="7">
        <v>1</v>
      </c>
      <c r="M94" s="1"/>
      <c r="N94" s="1"/>
      <c r="O94" s="1" t="s">
        <v>103</v>
      </c>
      <c r="P94" s="20">
        <v>44452</v>
      </c>
      <c r="Q94" s="4" t="str">
        <f t="shared" ca="1" si="5"/>
        <v>0 Tahun 10 Bulan23 Hari</v>
      </c>
      <c r="R94" s="1" t="s">
        <v>78</v>
      </c>
      <c r="S94" s="1"/>
      <c r="T94" s="1" t="s">
        <v>73</v>
      </c>
      <c r="U94" s="1" t="s">
        <v>68</v>
      </c>
      <c r="V94" s="1" t="s">
        <v>180</v>
      </c>
      <c r="W94" s="1" t="s">
        <v>76</v>
      </c>
      <c r="X94" s="2" t="s">
        <v>4356</v>
      </c>
      <c r="Y94" s="71">
        <v>36970</v>
      </c>
      <c r="Z94" s="4" t="str">
        <f ca="1">DATEDIF(Y94,NOW(),"Y")&amp;" Tahun "&amp;DATEDIF(Y94,NOW(),"YM")&amp;" Bulan"</f>
        <v>21 Tahun 4 Bulan</v>
      </c>
      <c r="AA94" s="1"/>
      <c r="AB94" s="1"/>
      <c r="AC94" s="1" t="s">
        <v>1893</v>
      </c>
      <c r="AD94" s="1" t="s">
        <v>4358</v>
      </c>
      <c r="AE94" s="1"/>
      <c r="AF94" s="1"/>
      <c r="AG94" s="1"/>
      <c r="AH94" s="1" t="s">
        <v>68</v>
      </c>
      <c r="AI94" s="1"/>
      <c r="AJ94" s="1"/>
      <c r="AK94" s="286"/>
      <c r="AL94" s="1"/>
    </row>
    <row r="95" spans="1:38" s="97" customFormat="1" ht="14">
      <c r="A95" s="1">
        <v>63</v>
      </c>
      <c r="B95" s="1" t="s">
        <v>282</v>
      </c>
      <c r="C95" s="1" t="s">
        <v>128</v>
      </c>
      <c r="D95" s="1" t="s">
        <v>529</v>
      </c>
      <c r="E95" s="1" t="s">
        <v>173</v>
      </c>
      <c r="F95" s="1" t="s">
        <v>1844</v>
      </c>
      <c r="G95" s="1" t="s">
        <v>1845</v>
      </c>
      <c r="H95" s="1" t="s">
        <v>1846</v>
      </c>
      <c r="I95" s="543" t="s">
        <v>1847</v>
      </c>
      <c r="J95" s="7">
        <v>1</v>
      </c>
      <c r="K95" s="7"/>
      <c r="L95" s="7">
        <v>1</v>
      </c>
      <c r="M95" s="1"/>
      <c r="N95" s="1"/>
      <c r="O95" s="1" t="s">
        <v>103</v>
      </c>
      <c r="P95" s="20">
        <v>43843</v>
      </c>
      <c r="Q95" s="4" t="str">
        <f t="shared" ca="1" si="5"/>
        <v>2 Tahun 6 Bulan23 Hari</v>
      </c>
      <c r="R95" s="1" t="s">
        <v>78</v>
      </c>
      <c r="S95" s="1"/>
      <c r="T95" s="1" t="s">
        <v>73</v>
      </c>
      <c r="U95" s="1" t="s">
        <v>68</v>
      </c>
      <c r="V95" s="1" t="s">
        <v>229</v>
      </c>
      <c r="W95" s="1" t="s">
        <v>71</v>
      </c>
      <c r="X95" s="2" t="s">
        <v>188</v>
      </c>
      <c r="Y95" s="71">
        <v>25826</v>
      </c>
      <c r="Z95" s="4" t="str">
        <f ca="1">DATEDIF(Y95,NOW(),"Y")&amp;" Tahun "&amp;DATEDIF(Y95,NOW(),"YM")&amp;" Bulan"</f>
        <v>51 Tahun 10 Bulan</v>
      </c>
      <c r="AA95" s="1"/>
      <c r="AB95" s="1"/>
      <c r="AC95" s="1" t="s">
        <v>1893</v>
      </c>
      <c r="AD95" s="1" t="s">
        <v>3122</v>
      </c>
      <c r="AE95" s="1"/>
      <c r="AF95" s="1"/>
      <c r="AG95" s="1"/>
      <c r="AH95" s="1" t="s">
        <v>68</v>
      </c>
      <c r="AI95" s="1">
        <v>20008505024</v>
      </c>
      <c r="AJ95" s="1"/>
      <c r="AK95" s="286">
        <v>951175900925000</v>
      </c>
      <c r="AL95" s="1">
        <v>903493422</v>
      </c>
    </row>
    <row r="96" spans="1:38" s="97" customFormat="1" ht="14">
      <c r="A96" s="1">
        <v>65</v>
      </c>
      <c r="B96" s="1" t="s">
        <v>282</v>
      </c>
      <c r="C96" s="1" t="s">
        <v>128</v>
      </c>
      <c r="D96" s="1" t="s">
        <v>529</v>
      </c>
      <c r="E96" s="1" t="s">
        <v>173</v>
      </c>
      <c r="F96" s="1" t="s">
        <v>4959</v>
      </c>
      <c r="G96" s="1" t="s">
        <v>4807</v>
      </c>
      <c r="H96" s="1" t="s">
        <v>1796</v>
      </c>
      <c r="I96" s="84" t="s">
        <v>1797</v>
      </c>
      <c r="J96" s="7">
        <v>1</v>
      </c>
      <c r="K96" s="7"/>
      <c r="L96" s="7">
        <v>1</v>
      </c>
      <c r="M96" s="1"/>
      <c r="N96" s="1"/>
      <c r="O96" s="1" t="s">
        <v>103</v>
      </c>
      <c r="P96" s="20">
        <v>44485</v>
      </c>
      <c r="Q96" s="4" t="str">
        <f t="shared" ref="Q96:Q107" ca="1" si="6">DATEDIF(P96,NOW(),"Y")&amp;" Tahun "&amp;DATEDIF(P96,NOW(),"YM")&amp;" Bulan"&amp;DATEDIF(P96,NOW(),"MD")&amp;" Hari"</f>
        <v>0 Tahun 9 Bulan20 Hari</v>
      </c>
      <c r="R96" s="1" t="s">
        <v>78</v>
      </c>
      <c r="S96" s="1" t="s">
        <v>146</v>
      </c>
      <c r="T96" s="1" t="s">
        <v>63</v>
      </c>
      <c r="U96" s="1" t="s">
        <v>68</v>
      </c>
      <c r="V96" s="1" t="s">
        <v>201</v>
      </c>
      <c r="W96" s="1" t="s">
        <v>76</v>
      </c>
      <c r="X96" s="2" t="s">
        <v>2686</v>
      </c>
      <c r="Y96" s="3">
        <v>31975</v>
      </c>
      <c r="Z96" s="4" t="s">
        <v>4474</v>
      </c>
      <c r="AA96" s="1"/>
      <c r="AB96" s="1"/>
      <c r="AC96" s="1" t="s">
        <v>3078</v>
      </c>
      <c r="AD96" s="1" t="s">
        <v>3099</v>
      </c>
      <c r="AE96" s="1"/>
      <c r="AF96" s="1" t="s">
        <v>57</v>
      </c>
      <c r="AG96" s="1" t="s">
        <v>146</v>
      </c>
      <c r="AH96" s="1" t="s">
        <v>146</v>
      </c>
      <c r="AI96" s="1">
        <v>19072632839</v>
      </c>
      <c r="AJ96" s="1"/>
      <c r="AK96" s="286"/>
      <c r="AL96" s="1">
        <v>857804393</v>
      </c>
    </row>
    <row r="97" spans="1:38" s="97" customFormat="1" ht="14">
      <c r="A97" s="1">
        <v>66</v>
      </c>
      <c r="B97" s="1" t="s">
        <v>282</v>
      </c>
      <c r="C97" s="1" t="s">
        <v>128</v>
      </c>
      <c r="D97" s="1" t="s">
        <v>529</v>
      </c>
      <c r="E97" s="1" t="s">
        <v>173</v>
      </c>
      <c r="F97" s="1" t="s">
        <v>1848</v>
      </c>
      <c r="G97" s="1" t="s">
        <v>1849</v>
      </c>
      <c r="H97" s="1" t="s">
        <v>1850</v>
      </c>
      <c r="I97" s="84" t="s">
        <v>1851</v>
      </c>
      <c r="J97" s="7">
        <v>1</v>
      </c>
      <c r="K97" s="7"/>
      <c r="L97" s="7">
        <v>1</v>
      </c>
      <c r="M97" s="1"/>
      <c r="N97" s="1"/>
      <c r="O97" s="1" t="s">
        <v>103</v>
      </c>
      <c r="P97" s="20">
        <v>43843</v>
      </c>
      <c r="Q97" s="4" t="str">
        <f t="shared" ca="1" si="6"/>
        <v>2 Tahun 6 Bulan23 Hari</v>
      </c>
      <c r="R97" s="1" t="s">
        <v>81</v>
      </c>
      <c r="S97" s="1"/>
      <c r="T97" s="1" t="s">
        <v>63</v>
      </c>
      <c r="U97" s="1" t="s">
        <v>68</v>
      </c>
      <c r="V97" s="1" t="s">
        <v>84</v>
      </c>
      <c r="W97" s="1" t="s">
        <v>76</v>
      </c>
      <c r="X97" s="2" t="s">
        <v>2671</v>
      </c>
      <c r="Y97" s="71">
        <v>36713</v>
      </c>
      <c r="Z97" s="4" t="str">
        <f ca="1">DATEDIF(Y97,NOW(),"Y")&amp;" Tahun "&amp;DATEDIF(Y97,NOW(),"YM")&amp;" Bulan"</f>
        <v>22 Tahun 0 Bulan</v>
      </c>
      <c r="AA97" s="1"/>
      <c r="AB97" s="1"/>
      <c r="AC97" s="1" t="s">
        <v>1893</v>
      </c>
      <c r="AD97" s="1" t="s">
        <v>3120</v>
      </c>
      <c r="AE97" s="1"/>
      <c r="AF97" s="1" t="s">
        <v>57</v>
      </c>
      <c r="AG97" s="1"/>
      <c r="AH97" s="1"/>
      <c r="AI97" s="1">
        <v>20008505099</v>
      </c>
      <c r="AJ97" s="1"/>
      <c r="AK97" s="286"/>
      <c r="AL97" s="1">
        <v>903493455</v>
      </c>
    </row>
    <row r="98" spans="1:38" s="97" customFormat="1" ht="14">
      <c r="A98" s="1">
        <v>67</v>
      </c>
      <c r="B98" s="7" t="s">
        <v>282</v>
      </c>
      <c r="C98" s="1" t="s">
        <v>128</v>
      </c>
      <c r="D98" s="1" t="s">
        <v>529</v>
      </c>
      <c r="E98" s="1" t="s">
        <v>173</v>
      </c>
      <c r="F98" s="1" t="s">
        <v>4835</v>
      </c>
      <c r="G98" s="1" t="s">
        <v>4836</v>
      </c>
      <c r="H98" s="1" t="s">
        <v>4837</v>
      </c>
      <c r="I98" s="84" t="s">
        <v>4838</v>
      </c>
      <c r="J98" s="7">
        <v>1</v>
      </c>
      <c r="K98" s="7"/>
      <c r="L98" s="7">
        <v>1</v>
      </c>
      <c r="M98" s="1"/>
      <c r="N98" s="1"/>
      <c r="O98" s="1" t="s">
        <v>103</v>
      </c>
      <c r="P98" s="20">
        <v>43759</v>
      </c>
      <c r="Q98" s="4" t="str">
        <f t="shared" ca="1" si="6"/>
        <v>2 Tahun 9 Bulan15 Hari</v>
      </c>
      <c r="R98" s="1" t="s">
        <v>78</v>
      </c>
      <c r="S98" s="1"/>
      <c r="T98" s="1" t="s">
        <v>73</v>
      </c>
      <c r="U98" s="1" t="s">
        <v>68</v>
      </c>
      <c r="V98" s="1" t="s">
        <v>4839</v>
      </c>
      <c r="W98" s="1" t="s">
        <v>76</v>
      </c>
      <c r="X98" s="2" t="s">
        <v>4840</v>
      </c>
      <c r="Y98" s="3">
        <v>37181</v>
      </c>
      <c r="Z98" s="4" t="str">
        <f ca="1">DATEDIF(Y98,NOW(),"Y")&amp;" Tahun "&amp;DATEDIF(Y98,NOW(),"YM")&amp;" Bulan"</f>
        <v>20 Tahun 9 Bulan</v>
      </c>
      <c r="AA98" s="1"/>
      <c r="AB98" s="1"/>
      <c r="AC98" s="1" t="s">
        <v>1893</v>
      </c>
      <c r="AD98" s="1" t="s">
        <v>4841</v>
      </c>
      <c r="AE98" s="1"/>
      <c r="AF98" s="1"/>
      <c r="AG98" s="1"/>
      <c r="AH98" s="1" t="s">
        <v>68</v>
      </c>
      <c r="AI98" s="1"/>
      <c r="AJ98" s="1"/>
      <c r="AK98" s="286"/>
      <c r="AL98" s="1">
        <v>876924606</v>
      </c>
    </row>
    <row r="99" spans="1:38" s="386" customFormat="1" ht="19.5" customHeight="1">
      <c r="A99" s="1">
        <v>68</v>
      </c>
      <c r="B99" s="1" t="s">
        <v>282</v>
      </c>
      <c r="C99" s="1" t="s">
        <v>128</v>
      </c>
      <c r="D99" s="1" t="s">
        <v>529</v>
      </c>
      <c r="E99" s="1" t="s">
        <v>173</v>
      </c>
      <c r="F99" s="1" t="s">
        <v>4962</v>
      </c>
      <c r="G99" s="1" t="s">
        <v>4802</v>
      </c>
      <c r="H99" s="1" t="s">
        <v>1784</v>
      </c>
      <c r="I99" s="84" t="s">
        <v>1785</v>
      </c>
      <c r="J99" s="7">
        <v>1</v>
      </c>
      <c r="K99" s="7"/>
      <c r="L99" s="7">
        <v>1</v>
      </c>
      <c r="M99" s="1"/>
      <c r="N99" s="72"/>
      <c r="O99" s="1" t="s">
        <v>103</v>
      </c>
      <c r="P99" s="303">
        <v>44485</v>
      </c>
      <c r="Q99" s="4" t="str">
        <f t="shared" ca="1" si="6"/>
        <v>0 Tahun 9 Bulan20 Hari</v>
      </c>
      <c r="R99" s="1" t="s">
        <v>78</v>
      </c>
      <c r="S99" s="1" t="s">
        <v>146</v>
      </c>
      <c r="T99" s="1" t="s">
        <v>63</v>
      </c>
      <c r="U99" s="1" t="s">
        <v>68</v>
      </c>
      <c r="V99" s="1" t="s">
        <v>89</v>
      </c>
      <c r="W99" s="1" t="s">
        <v>71</v>
      </c>
      <c r="X99" s="2" t="s">
        <v>2682</v>
      </c>
      <c r="Y99" s="3">
        <v>25698</v>
      </c>
      <c r="Z99" s="4" t="s">
        <v>4477</v>
      </c>
      <c r="AA99" s="1"/>
      <c r="AB99" s="1"/>
      <c r="AC99" s="1" t="s">
        <v>3078</v>
      </c>
      <c r="AD99" s="1" t="s">
        <v>3105</v>
      </c>
      <c r="AE99" s="1"/>
      <c r="AF99" s="1" t="s">
        <v>146</v>
      </c>
      <c r="AG99" s="1" t="s">
        <v>146</v>
      </c>
      <c r="AH99" s="1" t="s">
        <v>68</v>
      </c>
      <c r="AI99" s="1">
        <v>19072632516</v>
      </c>
      <c r="AJ99" s="1"/>
      <c r="AK99" s="532"/>
      <c r="AL99" s="1">
        <v>857804417</v>
      </c>
    </row>
    <row r="100" spans="1:38" s="386" customFormat="1" ht="19.5" customHeight="1">
      <c r="A100" s="1">
        <v>69</v>
      </c>
      <c r="B100" s="1" t="s">
        <v>282</v>
      </c>
      <c r="C100" s="1" t="s">
        <v>128</v>
      </c>
      <c r="D100" s="1" t="s">
        <v>529</v>
      </c>
      <c r="E100" s="1" t="s">
        <v>173</v>
      </c>
      <c r="F100" s="1"/>
      <c r="G100" s="1" t="s">
        <v>3373</v>
      </c>
      <c r="H100" s="1" t="s">
        <v>1891</v>
      </c>
      <c r="I100" s="84" t="s">
        <v>1892</v>
      </c>
      <c r="J100" s="7">
        <v>1</v>
      </c>
      <c r="K100" s="7"/>
      <c r="L100" s="7">
        <v>1</v>
      </c>
      <c r="M100" s="1"/>
      <c r="N100" s="72"/>
      <c r="O100" s="1" t="s">
        <v>103</v>
      </c>
      <c r="P100" s="303">
        <v>44287</v>
      </c>
      <c r="Q100" s="4" t="str">
        <f t="shared" ca="1" si="6"/>
        <v>1 Tahun 4 Bulan4 Hari</v>
      </c>
      <c r="R100" s="1" t="s">
        <v>81</v>
      </c>
      <c r="S100" s="1"/>
      <c r="T100" s="1" t="s">
        <v>73</v>
      </c>
      <c r="U100" s="1" t="s">
        <v>68</v>
      </c>
      <c r="V100" s="1" t="s">
        <v>84</v>
      </c>
      <c r="W100" s="1" t="s">
        <v>88</v>
      </c>
      <c r="X100" s="2" t="s">
        <v>2707</v>
      </c>
      <c r="Y100" s="71">
        <v>36733</v>
      </c>
      <c r="Z100" s="4" t="str">
        <f ca="1">DATEDIF(Y100,NOW(),"Y")&amp;" Tahun "&amp;DATEDIF(Y100,NOW(),"YM")&amp;" Bulan"</f>
        <v>22 Tahun 0 Bulan</v>
      </c>
      <c r="AA100" s="1" t="s">
        <v>3139</v>
      </c>
      <c r="AB100" s="1"/>
      <c r="AC100" s="1" t="s">
        <v>1893</v>
      </c>
      <c r="AD100" s="1" t="s">
        <v>3140</v>
      </c>
      <c r="AE100" s="1"/>
      <c r="AF100" s="1"/>
      <c r="AG100" s="1"/>
      <c r="AH100" s="1" t="s">
        <v>68</v>
      </c>
      <c r="AI100" s="1"/>
      <c r="AJ100" s="564" t="s">
        <v>4233</v>
      </c>
      <c r="AK100" s="532"/>
      <c r="AL100" s="1"/>
    </row>
    <row r="101" spans="1:38" s="386" customFormat="1" ht="19.5" customHeight="1">
      <c r="A101" s="1">
        <v>70</v>
      </c>
      <c r="B101" s="1" t="s">
        <v>282</v>
      </c>
      <c r="C101" s="1" t="s">
        <v>128</v>
      </c>
      <c r="D101" s="1" t="s">
        <v>529</v>
      </c>
      <c r="E101" s="1" t="s">
        <v>173</v>
      </c>
      <c r="F101" s="1"/>
      <c r="G101" s="1"/>
      <c r="H101" s="5" t="s">
        <v>4712</v>
      </c>
      <c r="I101" s="696" t="s">
        <v>4713</v>
      </c>
      <c r="J101" s="7">
        <v>1</v>
      </c>
      <c r="K101" s="7"/>
      <c r="L101" s="7">
        <v>1</v>
      </c>
      <c r="M101" s="1"/>
      <c r="N101" s="72"/>
      <c r="O101" s="1" t="s">
        <v>103</v>
      </c>
      <c r="P101" s="303">
        <v>44480</v>
      </c>
      <c r="Q101" s="4" t="str">
        <f t="shared" ca="1" si="6"/>
        <v>0 Tahun 9 Bulan25 Hari</v>
      </c>
      <c r="R101" s="1" t="s">
        <v>78</v>
      </c>
      <c r="S101" s="1"/>
      <c r="T101" s="1" t="s">
        <v>73</v>
      </c>
      <c r="U101" s="1" t="s">
        <v>68</v>
      </c>
      <c r="V101" s="1" t="s">
        <v>180</v>
      </c>
      <c r="W101" s="1" t="s">
        <v>76</v>
      </c>
      <c r="X101" s="2" t="s">
        <v>2692</v>
      </c>
      <c r="Y101" s="3">
        <v>36448</v>
      </c>
      <c r="Z101" s="4" t="str">
        <f ca="1">DATEDIF(Y101,NOW(),"Y")&amp;" Tahun "&amp;DATEDIF(Y101,NOW(),"YM")&amp;" Bulan"</f>
        <v>22 Tahun 9 Bulan</v>
      </c>
      <c r="AA101" s="1"/>
      <c r="AB101" s="1"/>
      <c r="AC101" s="1" t="s">
        <v>1893</v>
      </c>
      <c r="AD101" s="1" t="s">
        <v>4714</v>
      </c>
      <c r="AE101" s="1"/>
      <c r="AF101" s="1"/>
      <c r="AG101" s="1"/>
      <c r="AH101" s="1" t="s">
        <v>68</v>
      </c>
      <c r="AI101" s="1"/>
      <c r="AJ101" s="1"/>
      <c r="AK101" s="532"/>
      <c r="AL101" s="1">
        <v>851919901</v>
      </c>
    </row>
    <row r="102" spans="1:38" s="386" customFormat="1" ht="19.5" customHeight="1">
      <c r="A102" s="1">
        <v>71</v>
      </c>
      <c r="B102" s="1" t="s">
        <v>282</v>
      </c>
      <c r="C102" s="1" t="s">
        <v>128</v>
      </c>
      <c r="D102" s="1" t="s">
        <v>529</v>
      </c>
      <c r="E102" s="1" t="s">
        <v>173</v>
      </c>
      <c r="F102" s="1" t="s">
        <v>4935</v>
      </c>
      <c r="G102" s="1" t="s">
        <v>4782</v>
      </c>
      <c r="H102" s="1" t="s">
        <v>1745</v>
      </c>
      <c r="I102" s="84" t="s">
        <v>1746</v>
      </c>
      <c r="J102" s="7">
        <v>1</v>
      </c>
      <c r="K102" s="7"/>
      <c r="L102" s="7">
        <v>1</v>
      </c>
      <c r="M102" s="1"/>
      <c r="N102" s="72"/>
      <c r="O102" s="1" t="s">
        <v>103</v>
      </c>
      <c r="P102" s="303">
        <v>44485</v>
      </c>
      <c r="Q102" s="4" t="str">
        <f t="shared" ca="1" si="6"/>
        <v>0 Tahun 9 Bulan20 Hari</v>
      </c>
      <c r="R102" s="1" t="s">
        <v>78</v>
      </c>
      <c r="S102" s="1" t="s">
        <v>146</v>
      </c>
      <c r="T102" s="1" t="s">
        <v>63</v>
      </c>
      <c r="U102" s="1" t="s">
        <v>68</v>
      </c>
      <c r="V102" s="1" t="s">
        <v>2662</v>
      </c>
      <c r="W102" s="1" t="s">
        <v>51</v>
      </c>
      <c r="X102" s="2" t="s">
        <v>2661</v>
      </c>
      <c r="Y102" s="3">
        <v>33578</v>
      </c>
      <c r="Z102" s="4" t="s">
        <v>4454</v>
      </c>
      <c r="AA102" s="1"/>
      <c r="AB102" s="1"/>
      <c r="AC102" s="1" t="s">
        <v>3078</v>
      </c>
      <c r="AD102" s="1" t="s">
        <v>3090</v>
      </c>
      <c r="AE102" s="1"/>
      <c r="AF102" s="1" t="s">
        <v>146</v>
      </c>
      <c r="AG102" s="1" t="s">
        <v>74</v>
      </c>
      <c r="AH102" s="1" t="s">
        <v>146</v>
      </c>
      <c r="AI102" s="1">
        <v>19072632482</v>
      </c>
      <c r="AJ102" s="1"/>
      <c r="AK102" s="532"/>
      <c r="AL102" s="1">
        <v>857519894</v>
      </c>
    </row>
    <row r="103" spans="1:38" s="386" customFormat="1" ht="19.5" customHeight="1">
      <c r="A103" s="1">
        <v>72</v>
      </c>
      <c r="B103" s="1" t="s">
        <v>282</v>
      </c>
      <c r="C103" s="1" t="s">
        <v>128</v>
      </c>
      <c r="D103" s="1" t="s">
        <v>529</v>
      </c>
      <c r="E103" s="1" t="s">
        <v>173</v>
      </c>
      <c r="F103" s="1"/>
      <c r="G103" s="1" t="s">
        <v>1877</v>
      </c>
      <c r="H103" s="1" t="s">
        <v>1878</v>
      </c>
      <c r="I103" s="84" t="s">
        <v>1879</v>
      </c>
      <c r="J103" s="7">
        <v>1</v>
      </c>
      <c r="K103" s="7"/>
      <c r="L103" s="7">
        <v>1</v>
      </c>
      <c r="M103" s="1"/>
      <c r="N103" s="72"/>
      <c r="O103" s="1" t="s">
        <v>103</v>
      </c>
      <c r="P103" s="303">
        <v>44166</v>
      </c>
      <c r="Q103" s="4" t="str">
        <f t="shared" ca="1" si="6"/>
        <v>1 Tahun 8 Bulan4 Hari</v>
      </c>
      <c r="R103" s="1" t="s">
        <v>52</v>
      </c>
      <c r="S103" s="1"/>
      <c r="T103" s="1" t="s">
        <v>73</v>
      </c>
      <c r="U103" s="1" t="s">
        <v>68</v>
      </c>
      <c r="V103" s="1" t="s">
        <v>180</v>
      </c>
      <c r="W103" s="1" t="s">
        <v>51</v>
      </c>
      <c r="X103" s="2" t="s">
        <v>2702</v>
      </c>
      <c r="Y103" s="71">
        <v>31600</v>
      </c>
      <c r="Z103" s="4" t="str">
        <f ca="1">DATEDIF(Y103,NOW(),"Y")&amp;" Tahun "&amp;DATEDIF(Y103,NOW(),"YM")&amp;" Bulan"</f>
        <v>36 Tahun 0 Bulan</v>
      </c>
      <c r="AA103" s="1"/>
      <c r="AB103" s="1"/>
      <c r="AC103" s="1" t="s">
        <v>1893</v>
      </c>
      <c r="AD103" s="1" t="s">
        <v>3132</v>
      </c>
      <c r="AE103" s="1"/>
      <c r="AF103" s="1"/>
      <c r="AG103" s="1"/>
      <c r="AH103" s="1" t="s">
        <v>68</v>
      </c>
      <c r="AI103" s="1"/>
      <c r="AJ103" s="1"/>
      <c r="AK103" s="532"/>
      <c r="AL103" s="1"/>
    </row>
    <row r="104" spans="1:38" s="386" customFormat="1" ht="19.5" customHeight="1">
      <c r="A104" s="1">
        <v>73</v>
      </c>
      <c r="B104" s="1" t="s">
        <v>282</v>
      </c>
      <c r="C104" s="1" t="s">
        <v>128</v>
      </c>
      <c r="D104" s="1" t="s">
        <v>529</v>
      </c>
      <c r="E104" s="1" t="s">
        <v>173</v>
      </c>
      <c r="F104" s="1" t="s">
        <v>4946</v>
      </c>
      <c r="G104" s="1" t="s">
        <v>4790</v>
      </c>
      <c r="H104" s="1" t="s">
        <v>1767</v>
      </c>
      <c r="I104" s="84" t="s">
        <v>1768</v>
      </c>
      <c r="J104" s="7">
        <v>1</v>
      </c>
      <c r="K104" s="7"/>
      <c r="L104" s="7">
        <v>1</v>
      </c>
      <c r="M104" s="1"/>
      <c r="N104" s="72"/>
      <c r="O104" s="1" t="s">
        <v>103</v>
      </c>
      <c r="P104" s="303">
        <v>44485</v>
      </c>
      <c r="Q104" s="4" t="str">
        <f t="shared" ca="1" si="6"/>
        <v>0 Tahun 9 Bulan20 Hari</v>
      </c>
      <c r="R104" s="1" t="s">
        <v>52</v>
      </c>
      <c r="S104" s="1" t="s">
        <v>146</v>
      </c>
      <c r="T104" s="1" t="s">
        <v>63</v>
      </c>
      <c r="U104" s="1" t="s">
        <v>68</v>
      </c>
      <c r="V104" s="1" t="s">
        <v>89</v>
      </c>
      <c r="W104" s="1" t="s">
        <v>88</v>
      </c>
      <c r="X104" s="2" t="s">
        <v>2674</v>
      </c>
      <c r="Y104" s="3">
        <v>35613</v>
      </c>
      <c r="Z104" s="4" t="s">
        <v>4463</v>
      </c>
      <c r="AA104" s="1"/>
      <c r="AB104" s="1"/>
      <c r="AC104" s="1" t="s">
        <v>3078</v>
      </c>
      <c r="AD104" s="1" t="s">
        <v>3099</v>
      </c>
      <c r="AE104" s="1"/>
      <c r="AF104" s="1" t="s">
        <v>57</v>
      </c>
      <c r="AG104" s="1" t="s">
        <v>146</v>
      </c>
      <c r="AH104" s="1" t="s">
        <v>146</v>
      </c>
      <c r="AI104" s="1">
        <v>19072632599</v>
      </c>
      <c r="AJ104" s="1"/>
      <c r="AK104" s="532"/>
      <c r="AL104" s="1">
        <v>857519918</v>
      </c>
    </row>
    <row r="105" spans="1:38" s="386" customFormat="1" ht="19.5" customHeight="1">
      <c r="A105" s="1">
        <v>74</v>
      </c>
      <c r="B105" s="1" t="s">
        <v>282</v>
      </c>
      <c r="C105" s="1" t="s">
        <v>128</v>
      </c>
      <c r="D105" s="1" t="s">
        <v>529</v>
      </c>
      <c r="E105" s="1" t="s">
        <v>173</v>
      </c>
      <c r="F105" s="1" t="s">
        <v>4958</v>
      </c>
      <c r="G105" s="1" t="s">
        <v>4803</v>
      </c>
      <c r="H105" s="1" t="s">
        <v>1794</v>
      </c>
      <c r="I105" s="84" t="s">
        <v>1795</v>
      </c>
      <c r="J105" s="7">
        <v>1</v>
      </c>
      <c r="K105" s="7"/>
      <c r="L105" s="7">
        <v>1</v>
      </c>
      <c r="M105" s="1"/>
      <c r="N105" s="72"/>
      <c r="O105" s="1" t="s">
        <v>103</v>
      </c>
      <c r="P105" s="303">
        <v>44485</v>
      </c>
      <c r="Q105" s="4" t="str">
        <f t="shared" ca="1" si="6"/>
        <v>0 Tahun 9 Bulan20 Hari</v>
      </c>
      <c r="R105" s="1" t="s">
        <v>52</v>
      </c>
      <c r="S105" s="1" t="s">
        <v>146</v>
      </c>
      <c r="T105" s="1" t="s">
        <v>73</v>
      </c>
      <c r="U105" s="1" t="s">
        <v>68</v>
      </c>
      <c r="V105" s="1" t="s">
        <v>229</v>
      </c>
      <c r="W105" s="1" t="s">
        <v>71</v>
      </c>
      <c r="X105" s="2" t="s">
        <v>2685</v>
      </c>
      <c r="Y105" s="3">
        <v>28672</v>
      </c>
      <c r="Z105" s="4" t="s">
        <v>4473</v>
      </c>
      <c r="AA105" s="1"/>
      <c r="AB105" s="1"/>
      <c r="AC105" s="1" t="s">
        <v>3078</v>
      </c>
      <c r="AD105" s="1" t="s">
        <v>3093</v>
      </c>
      <c r="AE105" s="1"/>
      <c r="AF105" s="1" t="s">
        <v>146</v>
      </c>
      <c r="AG105" s="1" t="s">
        <v>146</v>
      </c>
      <c r="AH105" s="1" t="s">
        <v>68</v>
      </c>
      <c r="AI105" s="1">
        <v>19072632813</v>
      </c>
      <c r="AJ105" s="1"/>
      <c r="AK105" s="532"/>
      <c r="AL105" s="1">
        <v>655533987</v>
      </c>
    </row>
    <row r="106" spans="1:38" s="386" customFormat="1" ht="19.5" customHeight="1">
      <c r="A106" s="1">
        <v>75</v>
      </c>
      <c r="B106" s="1" t="s">
        <v>282</v>
      </c>
      <c r="C106" s="1" t="s">
        <v>128</v>
      </c>
      <c r="D106" s="1" t="s">
        <v>529</v>
      </c>
      <c r="E106" s="1" t="s">
        <v>173</v>
      </c>
      <c r="F106" s="1" t="s">
        <v>4963</v>
      </c>
      <c r="G106" s="1" t="s">
        <v>4804</v>
      </c>
      <c r="H106" s="1" t="s">
        <v>1788</v>
      </c>
      <c r="I106" s="84" t="s">
        <v>1789</v>
      </c>
      <c r="J106" s="7">
        <v>1</v>
      </c>
      <c r="K106" s="7"/>
      <c r="L106" s="7">
        <v>1</v>
      </c>
      <c r="M106" s="1"/>
      <c r="N106" s="72"/>
      <c r="O106" s="1" t="s">
        <v>103</v>
      </c>
      <c r="P106" s="303">
        <v>44485</v>
      </c>
      <c r="Q106" s="4" t="str">
        <f t="shared" ca="1" si="6"/>
        <v>0 Tahun 9 Bulan20 Hari</v>
      </c>
      <c r="R106" s="1" t="s">
        <v>78</v>
      </c>
      <c r="S106" s="1" t="s">
        <v>146</v>
      </c>
      <c r="T106" s="1" t="s">
        <v>73</v>
      </c>
      <c r="U106" s="1" t="s">
        <v>68</v>
      </c>
      <c r="V106" s="1" t="s">
        <v>2683</v>
      </c>
      <c r="W106" s="1" t="s">
        <v>71</v>
      </c>
      <c r="X106" s="2" t="s">
        <v>175</v>
      </c>
      <c r="Y106" s="3">
        <v>26100</v>
      </c>
      <c r="Z106" s="4" t="s">
        <v>4478</v>
      </c>
      <c r="AA106" s="1"/>
      <c r="AB106" s="1"/>
      <c r="AC106" s="1" t="s">
        <v>3078</v>
      </c>
      <c r="AD106" s="1" t="s">
        <v>3106</v>
      </c>
      <c r="AE106" s="1"/>
      <c r="AF106" s="1" t="s">
        <v>146</v>
      </c>
      <c r="AG106" s="1" t="s">
        <v>74</v>
      </c>
      <c r="AH106" s="1" t="s">
        <v>146</v>
      </c>
      <c r="AI106" s="1">
        <v>19072632607</v>
      </c>
      <c r="AJ106" s="1"/>
      <c r="AK106" s="622"/>
      <c r="AL106" s="623">
        <v>857804371</v>
      </c>
    </row>
    <row r="107" spans="1:38" s="386" customFormat="1" ht="19.5" customHeight="1">
      <c r="A107" s="1">
        <v>76</v>
      </c>
      <c r="B107" s="1" t="s">
        <v>282</v>
      </c>
      <c r="C107" s="1" t="s">
        <v>128</v>
      </c>
      <c r="D107" s="1" t="s">
        <v>529</v>
      </c>
      <c r="E107" s="1" t="s">
        <v>173</v>
      </c>
      <c r="F107" s="1" t="s">
        <v>4949</v>
      </c>
      <c r="G107" s="1" t="s">
        <v>4793</v>
      </c>
      <c r="H107" s="1" t="s">
        <v>1773</v>
      </c>
      <c r="I107" s="84" t="s">
        <v>1774</v>
      </c>
      <c r="J107" s="7">
        <v>1</v>
      </c>
      <c r="K107" s="7"/>
      <c r="L107" s="7">
        <v>1</v>
      </c>
      <c r="M107" s="1"/>
      <c r="N107" s="72"/>
      <c r="O107" s="1" t="s">
        <v>103</v>
      </c>
      <c r="P107" s="303">
        <v>44485</v>
      </c>
      <c r="Q107" s="4" t="str">
        <f t="shared" ca="1" si="6"/>
        <v>0 Tahun 9 Bulan20 Hari</v>
      </c>
      <c r="R107" s="1" t="s">
        <v>78</v>
      </c>
      <c r="S107" s="1" t="s">
        <v>146</v>
      </c>
      <c r="T107" s="1" t="s">
        <v>73</v>
      </c>
      <c r="U107" s="1" t="s">
        <v>68</v>
      </c>
      <c r="V107" s="1" t="s">
        <v>68</v>
      </c>
      <c r="W107" s="1" t="s">
        <v>71</v>
      </c>
      <c r="X107" s="2" t="s">
        <v>2677</v>
      </c>
      <c r="Y107" s="3">
        <v>30140</v>
      </c>
      <c r="Z107" s="4" t="s">
        <v>4466</v>
      </c>
      <c r="AA107" s="1"/>
      <c r="AB107" s="1"/>
      <c r="AC107" s="1" t="s">
        <v>3078</v>
      </c>
      <c r="AD107" s="1" t="s">
        <v>3102</v>
      </c>
      <c r="AE107" s="1"/>
      <c r="AF107" s="1" t="s">
        <v>146</v>
      </c>
      <c r="AG107" s="1" t="s">
        <v>146</v>
      </c>
      <c r="AH107" s="1" t="s">
        <v>68</v>
      </c>
      <c r="AI107" s="1">
        <v>19072632557</v>
      </c>
      <c r="AJ107" s="1"/>
      <c r="AK107" s="532"/>
      <c r="AL107" s="1">
        <v>845686826</v>
      </c>
    </row>
    <row r="108" spans="1:38" s="94" customFormat="1" ht="14">
      <c r="A108" s="387"/>
      <c r="B108" s="428"/>
      <c r="C108" s="121"/>
      <c r="D108" s="121"/>
      <c r="E108" s="121"/>
      <c r="F108" s="121"/>
      <c r="G108" s="121"/>
      <c r="H108" s="121"/>
      <c r="I108" s="388"/>
      <c r="J108" s="210"/>
      <c r="K108" s="210"/>
      <c r="L108" s="210"/>
      <c r="M108" s="210"/>
      <c r="N108" s="210"/>
      <c r="O108" s="472"/>
      <c r="P108" s="389"/>
      <c r="Q108" s="390"/>
      <c r="R108" s="121"/>
      <c r="S108" s="121"/>
      <c r="T108" s="121"/>
      <c r="U108" s="121"/>
      <c r="V108" s="121"/>
      <c r="W108" s="121"/>
      <c r="X108" s="388"/>
      <c r="Y108" s="429"/>
      <c r="Z108" s="390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392"/>
      <c r="AL108" s="121"/>
    </row>
    <row r="109" spans="1:38" s="94" customFormat="1" ht="14">
      <c r="A109" s="387"/>
      <c r="B109" s="428"/>
      <c r="C109" s="121"/>
      <c r="D109" s="121"/>
      <c r="E109" s="121"/>
      <c r="F109" s="121"/>
      <c r="G109" s="121"/>
      <c r="H109" s="121"/>
      <c r="I109" s="388"/>
      <c r="J109" s="210"/>
      <c r="K109" s="210"/>
      <c r="L109" s="210"/>
      <c r="M109" s="210"/>
      <c r="N109" s="210"/>
      <c r="O109" s="472"/>
      <c r="P109" s="389"/>
      <c r="Q109" s="390"/>
      <c r="R109" s="121"/>
      <c r="S109" s="121"/>
      <c r="T109" s="121"/>
      <c r="U109" s="121"/>
      <c r="V109" s="121"/>
      <c r="W109" s="121"/>
      <c r="X109" s="388"/>
      <c r="Y109" s="429"/>
      <c r="Z109" s="390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392"/>
      <c r="AL109" s="121"/>
    </row>
    <row r="110" spans="1:38" s="94" customFormat="1" ht="14.5" thickBot="1">
      <c r="A110" s="387"/>
      <c r="B110" s="428"/>
      <c r="C110" s="121"/>
      <c r="D110" s="121"/>
      <c r="E110" s="121"/>
      <c r="F110" s="121"/>
      <c r="G110" s="121"/>
      <c r="H110" s="121"/>
      <c r="I110" s="388"/>
      <c r="J110" s="210"/>
      <c r="K110" s="210"/>
      <c r="L110" s="210"/>
      <c r="M110" s="210"/>
      <c r="N110" s="210"/>
      <c r="O110" s="472"/>
      <c r="P110" s="389"/>
      <c r="Q110" s="390"/>
      <c r="R110" s="121"/>
      <c r="S110" s="121"/>
      <c r="T110" s="121"/>
      <c r="U110" s="121"/>
      <c r="V110" s="121"/>
      <c r="W110" s="121"/>
      <c r="X110" s="388"/>
      <c r="Y110" s="429"/>
      <c r="Z110" s="390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392"/>
      <c r="AL110" s="121"/>
    </row>
    <row r="111" spans="1:38" ht="14.5" thickTop="1">
      <c r="A111" s="225"/>
      <c r="B111" s="14"/>
      <c r="C111" s="9"/>
      <c r="D111" s="9"/>
      <c r="E111" s="9"/>
      <c r="F111" s="9"/>
      <c r="G111" s="9"/>
      <c r="H111" s="9"/>
      <c r="I111" s="10"/>
      <c r="J111" s="226">
        <f>SUM(J34:J110)</f>
        <v>73</v>
      </c>
      <c r="K111" s="226">
        <f>SUM(K34:K110)</f>
        <v>0</v>
      </c>
      <c r="L111" s="226">
        <f>SUM(L34:L110)</f>
        <v>73</v>
      </c>
      <c r="M111" s="226">
        <f>SUM(M34:M110)</f>
        <v>1</v>
      </c>
      <c r="N111" s="226">
        <f>SUM(N34:N110)</f>
        <v>0</v>
      </c>
      <c r="O111" s="11"/>
      <c r="P111" s="13"/>
      <c r="Q111" s="12"/>
      <c r="R111" s="13"/>
      <c r="S111" s="9"/>
      <c r="T111" s="9"/>
      <c r="U111" s="9"/>
      <c r="V111" s="9"/>
      <c r="W111" s="9"/>
      <c r="X111" s="10"/>
      <c r="Y111" s="227"/>
      <c r="Z111" s="14"/>
      <c r="AA111" s="14"/>
      <c r="AB111" s="14"/>
      <c r="AC111" s="9"/>
      <c r="AD111" s="9"/>
      <c r="AE111" s="9"/>
      <c r="AF111" s="9"/>
      <c r="AG111" s="9"/>
      <c r="AH111" s="9"/>
      <c r="AI111" s="14"/>
      <c r="AJ111" s="14"/>
      <c r="AK111" s="15"/>
      <c r="AL111" s="228"/>
    </row>
    <row r="112" spans="1:38" ht="14">
      <c r="A112" s="229"/>
      <c r="B112" s="230"/>
      <c r="C112" s="231"/>
      <c r="D112" s="231"/>
      <c r="E112" s="231"/>
      <c r="F112" s="231"/>
      <c r="G112" s="231"/>
      <c r="H112" s="231"/>
      <c r="I112" s="232"/>
      <c r="J112" s="813">
        <f>J111+K111</f>
        <v>73</v>
      </c>
      <c r="K112" s="813"/>
      <c r="L112" s="814">
        <f>L111+M111+N111</f>
        <v>74</v>
      </c>
      <c r="M112" s="815"/>
      <c r="N112" s="816"/>
      <c r="O112" s="233"/>
      <c r="P112" s="234"/>
      <c r="Q112" s="233"/>
      <c r="R112" s="231"/>
      <c r="S112" s="231"/>
      <c r="T112" s="232"/>
      <c r="U112" s="231"/>
      <c r="V112" s="231"/>
      <c r="W112" s="232"/>
      <c r="X112" s="235"/>
      <c r="Y112" s="230"/>
      <c r="Z112" s="230"/>
      <c r="AA112" s="230"/>
      <c r="AB112" s="231"/>
      <c r="AC112" s="231"/>
      <c r="AD112" s="231"/>
      <c r="AE112" s="231"/>
      <c r="AF112" s="231"/>
      <c r="AG112" s="231"/>
      <c r="AH112" s="230"/>
      <c r="AI112" s="230"/>
      <c r="AJ112" s="236"/>
      <c r="AK112" s="237"/>
      <c r="AL112" s="237"/>
    </row>
    <row r="113" spans="1:38" s="94" customFormat="1" ht="14">
      <c r="A113" s="387"/>
      <c r="B113" s="428"/>
      <c r="C113" s="121"/>
      <c r="D113" s="121"/>
      <c r="E113" s="121"/>
      <c r="F113" s="121"/>
      <c r="G113" s="121"/>
      <c r="H113" s="121"/>
      <c r="I113" s="388"/>
      <c r="J113" s="121"/>
      <c r="K113" s="121"/>
      <c r="L113" s="121"/>
      <c r="M113" s="121"/>
      <c r="N113" s="121"/>
      <c r="O113" s="121"/>
      <c r="P113" s="389"/>
      <c r="Q113" s="390"/>
      <c r="R113" s="121"/>
      <c r="S113" s="121"/>
      <c r="T113" s="121"/>
      <c r="U113" s="121"/>
      <c r="V113" s="121"/>
      <c r="W113" s="121"/>
      <c r="X113" s="388"/>
      <c r="Y113" s="429"/>
      <c r="Z113" s="390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392"/>
      <c r="AL113" s="121"/>
    </row>
    <row r="114" spans="1:38" s="94" customFormat="1" ht="14">
      <c r="A114" s="387"/>
      <c r="B114" s="428"/>
      <c r="C114" s="121"/>
      <c r="D114" s="121"/>
      <c r="E114" s="121"/>
      <c r="F114" s="121"/>
      <c r="G114" s="121"/>
      <c r="H114" s="121"/>
      <c r="I114" s="388"/>
      <c r="J114" s="121"/>
      <c r="K114" s="121"/>
      <c r="L114" s="121"/>
      <c r="M114" s="121"/>
      <c r="N114" s="121"/>
      <c r="O114" s="121"/>
      <c r="P114" s="389"/>
      <c r="Q114" s="390"/>
      <c r="R114" s="121"/>
      <c r="S114" s="121"/>
      <c r="T114" s="121"/>
      <c r="U114" s="121"/>
      <c r="V114" s="121"/>
      <c r="W114" s="121"/>
      <c r="X114" s="388"/>
      <c r="Y114" s="429"/>
      <c r="Z114" s="390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392"/>
      <c r="AL114" s="121"/>
    </row>
    <row r="115" spans="1:38" s="94" customFormat="1" ht="14">
      <c r="A115" s="387"/>
      <c r="B115" s="428"/>
      <c r="C115" s="121"/>
      <c r="D115" s="121"/>
      <c r="E115" s="121"/>
      <c r="F115" s="121"/>
      <c r="G115" s="121"/>
      <c r="H115" s="121"/>
      <c r="I115" s="388"/>
      <c r="J115" s="121"/>
      <c r="K115" s="121"/>
      <c r="L115" s="121"/>
      <c r="M115" s="121"/>
      <c r="N115" s="121"/>
      <c r="O115" s="121"/>
      <c r="P115" s="389"/>
      <c r="Q115" s="390"/>
      <c r="R115" s="121"/>
      <c r="S115" s="121"/>
      <c r="T115" s="121"/>
      <c r="U115" s="121"/>
      <c r="V115" s="121"/>
      <c r="W115" s="121"/>
      <c r="X115" s="388"/>
      <c r="Y115" s="429"/>
      <c r="Z115" s="390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392"/>
      <c r="AL115" s="121"/>
    </row>
    <row r="116" spans="1:38" s="94" customFormat="1" ht="14">
      <c r="A116" s="387"/>
      <c r="B116" s="428"/>
      <c r="C116" s="121"/>
      <c r="D116" s="121"/>
      <c r="E116" s="121"/>
      <c r="F116" s="121"/>
      <c r="G116" s="121"/>
      <c r="H116" s="121"/>
      <c r="I116" s="388"/>
      <c r="J116" s="121"/>
      <c r="K116" s="121"/>
      <c r="L116" s="121"/>
      <c r="M116" s="121"/>
      <c r="N116" s="121"/>
      <c r="O116" s="121"/>
      <c r="P116" s="389"/>
      <c r="Q116" s="390"/>
      <c r="R116" s="121"/>
      <c r="S116" s="121"/>
      <c r="T116" s="121"/>
      <c r="U116" s="121"/>
      <c r="V116" s="121"/>
      <c r="W116" s="121"/>
      <c r="X116" s="388"/>
      <c r="Y116" s="429"/>
      <c r="Z116" s="390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392"/>
      <c r="AL116" s="121"/>
    </row>
    <row r="117" spans="1:38" s="94" customFormat="1" ht="14">
      <c r="A117" s="387"/>
      <c r="B117" s="428"/>
      <c r="C117" s="121"/>
      <c r="D117" s="121"/>
      <c r="E117" s="121"/>
      <c r="F117" s="121"/>
      <c r="G117" s="121"/>
      <c r="H117" s="121"/>
      <c r="I117" s="388"/>
      <c r="J117" s="121"/>
      <c r="K117" s="121"/>
      <c r="L117" s="121"/>
      <c r="M117" s="121"/>
      <c r="N117" s="121"/>
      <c r="O117" s="121"/>
      <c r="P117" s="389"/>
      <c r="Q117" s="390"/>
      <c r="R117" s="121"/>
      <c r="S117" s="121"/>
      <c r="T117" s="121"/>
      <c r="U117" s="121"/>
      <c r="V117" s="121"/>
      <c r="W117" s="121"/>
      <c r="X117" s="388"/>
      <c r="Y117" s="429"/>
      <c r="Z117" s="390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392"/>
      <c r="AL117" s="121"/>
    </row>
    <row r="118" spans="1:38" s="94" customFormat="1" ht="14.5" thickBot="1">
      <c r="A118" s="387"/>
      <c r="B118" s="428"/>
      <c r="C118" s="121"/>
      <c r="D118" s="121"/>
      <c r="E118" s="121"/>
      <c r="F118" s="121"/>
      <c r="G118" s="121"/>
      <c r="H118" s="121"/>
      <c r="I118" s="388"/>
      <c r="J118" s="121"/>
      <c r="K118" s="121"/>
      <c r="L118" s="121"/>
      <c r="M118" s="121"/>
      <c r="N118" s="121"/>
      <c r="O118" s="121"/>
      <c r="P118" s="389"/>
      <c r="Q118" s="390"/>
      <c r="R118" s="121"/>
      <c r="S118" s="121"/>
      <c r="T118" s="121"/>
      <c r="U118" s="121"/>
      <c r="V118" s="121"/>
      <c r="W118" s="121"/>
      <c r="X118" s="388"/>
      <c r="Y118" s="429"/>
      <c r="Z118" s="390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392"/>
      <c r="AL118" s="121"/>
    </row>
    <row r="119" spans="1:38" s="88" customFormat="1" ht="14.5" thickTop="1">
      <c r="A119" s="835" t="s">
        <v>3421</v>
      </c>
      <c r="B119" s="837" t="s">
        <v>0</v>
      </c>
      <c r="C119" s="819" t="s">
        <v>1</v>
      </c>
      <c r="D119" s="820"/>
      <c r="E119" s="817" t="s">
        <v>2</v>
      </c>
      <c r="F119" s="817" t="s">
        <v>3</v>
      </c>
      <c r="G119" s="817" t="s">
        <v>4</v>
      </c>
      <c r="H119" s="828" t="s">
        <v>5</v>
      </c>
      <c r="I119" s="817" t="s">
        <v>6</v>
      </c>
      <c r="J119" s="826" t="s">
        <v>7</v>
      </c>
      <c r="K119" s="827"/>
      <c r="L119" s="830" t="s">
        <v>8</v>
      </c>
      <c r="M119" s="831"/>
      <c r="N119" s="832"/>
      <c r="O119" s="824" t="s">
        <v>9</v>
      </c>
      <c r="P119" s="833" t="s">
        <v>10</v>
      </c>
      <c r="Q119" s="834"/>
      <c r="R119" s="824" t="s">
        <v>137</v>
      </c>
      <c r="S119" s="817" t="s">
        <v>11</v>
      </c>
      <c r="T119" s="817" t="s">
        <v>12</v>
      </c>
      <c r="U119" s="826" t="s">
        <v>13</v>
      </c>
      <c r="V119" s="827"/>
      <c r="W119" s="824" t="s">
        <v>14</v>
      </c>
      <c r="X119" s="819" t="s">
        <v>15</v>
      </c>
      <c r="Y119" s="820"/>
      <c r="Z119" s="817" t="s">
        <v>16</v>
      </c>
      <c r="AA119" s="819" t="s">
        <v>17</v>
      </c>
      <c r="AB119" s="820"/>
      <c r="AC119" s="819" t="s">
        <v>18</v>
      </c>
      <c r="AD119" s="820"/>
      <c r="AE119" s="819" t="s">
        <v>19</v>
      </c>
      <c r="AF119" s="821"/>
      <c r="AG119" s="821"/>
      <c r="AH119" s="820"/>
      <c r="AI119" s="822" t="s">
        <v>20</v>
      </c>
      <c r="AJ119" s="822" t="s">
        <v>21</v>
      </c>
      <c r="AK119" s="806" t="s">
        <v>22</v>
      </c>
      <c r="AL119" s="808" t="s">
        <v>23</v>
      </c>
    </row>
    <row r="120" spans="1:38" s="88" customFormat="1" ht="14.5" thickBot="1">
      <c r="A120" s="836"/>
      <c r="B120" s="838"/>
      <c r="C120" s="122" t="s">
        <v>24</v>
      </c>
      <c r="D120" s="122" t="s">
        <v>25</v>
      </c>
      <c r="E120" s="818"/>
      <c r="F120" s="818"/>
      <c r="G120" s="818"/>
      <c r="H120" s="829"/>
      <c r="I120" s="818"/>
      <c r="J120" s="123" t="s">
        <v>26</v>
      </c>
      <c r="K120" s="124" t="s">
        <v>27</v>
      </c>
      <c r="L120" s="122" t="s">
        <v>28</v>
      </c>
      <c r="M120" s="122" t="s">
        <v>29</v>
      </c>
      <c r="N120" s="122" t="s">
        <v>30</v>
      </c>
      <c r="O120" s="825"/>
      <c r="P120" s="125" t="s">
        <v>31</v>
      </c>
      <c r="Q120" s="125" t="s">
        <v>32</v>
      </c>
      <c r="R120" s="825"/>
      <c r="S120" s="818"/>
      <c r="T120" s="818"/>
      <c r="U120" s="126" t="s">
        <v>33</v>
      </c>
      <c r="V120" s="126" t="s">
        <v>34</v>
      </c>
      <c r="W120" s="825"/>
      <c r="X120" s="122" t="s">
        <v>35</v>
      </c>
      <c r="Y120" s="125" t="s">
        <v>36</v>
      </c>
      <c r="Z120" s="818"/>
      <c r="AA120" s="127" t="s">
        <v>37</v>
      </c>
      <c r="AB120" s="122" t="s">
        <v>38</v>
      </c>
      <c r="AC120" s="122" t="s">
        <v>39</v>
      </c>
      <c r="AD120" s="122" t="s">
        <v>40</v>
      </c>
      <c r="AE120" s="122" t="s">
        <v>41</v>
      </c>
      <c r="AF120" s="122" t="s">
        <v>42</v>
      </c>
      <c r="AG120" s="122" t="s">
        <v>43</v>
      </c>
      <c r="AH120" s="122" t="s">
        <v>44</v>
      </c>
      <c r="AI120" s="823"/>
      <c r="AJ120" s="823"/>
      <c r="AK120" s="807"/>
      <c r="AL120" s="809"/>
    </row>
    <row r="121" spans="1:38" s="94" customFormat="1" ht="14.5" thickTop="1">
      <c r="A121" s="36">
        <v>1</v>
      </c>
      <c r="B121" s="129" t="s">
        <v>282</v>
      </c>
      <c r="C121" s="21" t="s">
        <v>128</v>
      </c>
      <c r="D121" s="19" t="s">
        <v>529</v>
      </c>
      <c r="E121" s="21" t="s">
        <v>5271</v>
      </c>
      <c r="F121" s="256"/>
      <c r="G121" s="302"/>
      <c r="H121" s="55" t="s">
        <v>5871</v>
      </c>
      <c r="I121" s="708" t="s">
        <v>5872</v>
      </c>
      <c r="J121" s="551">
        <v>1</v>
      </c>
      <c r="K121" s="551"/>
      <c r="L121" s="7">
        <v>1</v>
      </c>
      <c r="M121" s="7"/>
      <c r="N121" s="21"/>
      <c r="O121" s="19" t="s">
        <v>103</v>
      </c>
      <c r="P121" s="37">
        <v>44566</v>
      </c>
      <c r="Q121" s="34"/>
      <c r="R121" s="21" t="s">
        <v>78</v>
      </c>
      <c r="S121" s="270" t="s">
        <v>52</v>
      </c>
      <c r="T121" s="258" t="s">
        <v>49</v>
      </c>
      <c r="U121" s="258" t="s">
        <v>50</v>
      </c>
      <c r="V121" s="93" t="s">
        <v>50</v>
      </c>
      <c r="W121" s="256" t="s">
        <v>51</v>
      </c>
      <c r="X121" s="145" t="s">
        <v>5873</v>
      </c>
      <c r="Y121" s="61">
        <v>27072</v>
      </c>
      <c r="Z121" s="22"/>
      <c r="AA121" s="27"/>
      <c r="AB121" s="21"/>
      <c r="AC121" s="49" t="s">
        <v>6080</v>
      </c>
      <c r="AD121" s="49" t="s">
        <v>5874</v>
      </c>
      <c r="AE121" s="93"/>
      <c r="AF121" s="259"/>
      <c r="AG121" s="259"/>
      <c r="AH121" s="19" t="s">
        <v>68</v>
      </c>
      <c r="AI121" s="260"/>
      <c r="AJ121" s="260"/>
      <c r="AK121" s="295"/>
      <c r="AL121" s="300"/>
    </row>
    <row r="122" spans="1:38" s="94" customFormat="1" ht="14">
      <c r="A122" s="36">
        <v>2</v>
      </c>
      <c r="B122" s="129" t="s">
        <v>282</v>
      </c>
      <c r="C122" s="21" t="s">
        <v>128</v>
      </c>
      <c r="D122" s="19" t="s">
        <v>529</v>
      </c>
      <c r="E122" s="21" t="s">
        <v>5271</v>
      </c>
      <c r="F122" s="256"/>
      <c r="G122" s="302"/>
      <c r="H122" s="273" t="s">
        <v>5875</v>
      </c>
      <c r="I122" s="708" t="s">
        <v>5876</v>
      </c>
      <c r="J122" s="551"/>
      <c r="K122" s="551">
        <v>1</v>
      </c>
      <c r="L122" s="7">
        <v>1</v>
      </c>
      <c r="M122" s="7"/>
      <c r="N122" s="21"/>
      <c r="O122" s="19" t="s">
        <v>103</v>
      </c>
      <c r="P122" s="37">
        <v>44566</v>
      </c>
      <c r="Q122" s="34"/>
      <c r="R122" s="257" t="s">
        <v>52</v>
      </c>
      <c r="S122" s="270" t="s">
        <v>52</v>
      </c>
      <c r="T122" s="258" t="s">
        <v>49</v>
      </c>
      <c r="U122" s="258" t="s">
        <v>66</v>
      </c>
      <c r="V122" s="93" t="s">
        <v>67</v>
      </c>
      <c r="W122" s="256" t="s">
        <v>88</v>
      </c>
      <c r="X122" s="145" t="s">
        <v>5877</v>
      </c>
      <c r="Y122" s="61">
        <v>31909</v>
      </c>
      <c r="Z122" s="22"/>
      <c r="AA122" s="27"/>
      <c r="AB122" s="21"/>
      <c r="AC122" s="49" t="s">
        <v>6080</v>
      </c>
      <c r="AD122" s="49" t="s">
        <v>5878</v>
      </c>
      <c r="AE122" s="93"/>
      <c r="AF122" s="259"/>
      <c r="AG122" s="259"/>
      <c r="AH122" s="19" t="s">
        <v>66</v>
      </c>
      <c r="AI122" s="260"/>
      <c r="AJ122" s="260"/>
      <c r="AK122" s="295"/>
      <c r="AL122" s="300"/>
    </row>
    <row r="123" spans="1:38" s="94" customFormat="1" ht="14">
      <c r="A123" s="36">
        <v>3</v>
      </c>
      <c r="B123" s="129" t="s">
        <v>282</v>
      </c>
      <c r="C123" s="21" t="s">
        <v>128</v>
      </c>
      <c r="D123" s="19" t="s">
        <v>529</v>
      </c>
      <c r="E123" s="21" t="s">
        <v>5271</v>
      </c>
      <c r="F123" s="256"/>
      <c r="G123" s="302"/>
      <c r="H123" s="273" t="s">
        <v>5879</v>
      </c>
      <c r="I123" s="708" t="s">
        <v>5880</v>
      </c>
      <c r="J123" s="551">
        <v>1</v>
      </c>
      <c r="K123" s="551"/>
      <c r="L123" s="7">
        <v>1</v>
      </c>
      <c r="M123" s="7"/>
      <c r="N123" s="21"/>
      <c r="O123" s="19" t="s">
        <v>103</v>
      </c>
      <c r="P123" s="37">
        <v>44566</v>
      </c>
      <c r="Q123" s="34"/>
      <c r="R123" s="21" t="s">
        <v>78</v>
      </c>
      <c r="S123" s="270" t="s">
        <v>52</v>
      </c>
      <c r="T123" s="258" t="s">
        <v>49</v>
      </c>
      <c r="U123" s="258" t="s">
        <v>66</v>
      </c>
      <c r="V123" s="93" t="s">
        <v>67</v>
      </c>
      <c r="W123" s="256" t="s">
        <v>71</v>
      </c>
      <c r="X123" s="145" t="s">
        <v>5881</v>
      </c>
      <c r="Y123" s="61" t="s">
        <v>5882</v>
      </c>
      <c r="Z123" s="22"/>
      <c r="AA123" s="27"/>
      <c r="AB123" s="21"/>
      <c r="AC123" s="49" t="s">
        <v>6080</v>
      </c>
      <c r="AD123" s="49" t="s">
        <v>5883</v>
      </c>
      <c r="AE123" s="93"/>
      <c r="AF123" s="259"/>
      <c r="AG123" s="259"/>
      <c r="AH123" s="19" t="s">
        <v>66</v>
      </c>
      <c r="AI123" s="260"/>
      <c r="AJ123" s="260"/>
      <c r="AK123" s="295"/>
      <c r="AL123" s="300"/>
    </row>
    <row r="124" spans="1:38" s="94" customFormat="1" ht="14">
      <c r="A124" s="36">
        <v>4</v>
      </c>
      <c r="B124" s="129" t="s">
        <v>282</v>
      </c>
      <c r="C124" s="21" t="s">
        <v>128</v>
      </c>
      <c r="D124" s="19" t="s">
        <v>529</v>
      </c>
      <c r="E124" s="21" t="s">
        <v>5271</v>
      </c>
      <c r="F124" s="256"/>
      <c r="G124" s="302"/>
      <c r="H124" s="273" t="s">
        <v>5884</v>
      </c>
      <c r="I124" s="708" t="s">
        <v>5352</v>
      </c>
      <c r="J124" s="551">
        <v>1</v>
      </c>
      <c r="K124" s="551"/>
      <c r="L124" s="7">
        <v>1</v>
      </c>
      <c r="M124" s="7"/>
      <c r="N124" s="21"/>
      <c r="O124" s="19" t="s">
        <v>103</v>
      </c>
      <c r="P124" s="37">
        <v>44566</v>
      </c>
      <c r="Q124" s="34"/>
      <c r="R124" s="21" t="s">
        <v>81</v>
      </c>
      <c r="S124" s="270" t="s">
        <v>52</v>
      </c>
      <c r="T124" s="258" t="s">
        <v>49</v>
      </c>
      <c r="U124" s="258" t="s">
        <v>66</v>
      </c>
      <c r="V124" s="93" t="s">
        <v>67</v>
      </c>
      <c r="W124" s="256" t="s">
        <v>56</v>
      </c>
      <c r="X124" s="145" t="s">
        <v>5885</v>
      </c>
      <c r="Y124" s="61">
        <v>32763</v>
      </c>
      <c r="Z124" s="22"/>
      <c r="AA124" s="27"/>
      <c r="AB124" s="21"/>
      <c r="AC124" s="49" t="s">
        <v>6080</v>
      </c>
      <c r="AD124" s="19" t="s">
        <v>5705</v>
      </c>
      <c r="AE124" s="93"/>
      <c r="AF124" s="259"/>
      <c r="AG124" s="259"/>
      <c r="AH124" s="19" t="s">
        <v>66</v>
      </c>
      <c r="AI124" s="260"/>
      <c r="AJ124" s="260"/>
      <c r="AK124" s="295"/>
      <c r="AL124" s="300"/>
    </row>
    <row r="125" spans="1:38" s="94" customFormat="1" ht="14">
      <c r="A125" s="36">
        <v>6</v>
      </c>
      <c r="B125" s="129" t="s">
        <v>282</v>
      </c>
      <c r="C125" s="21" t="s">
        <v>128</v>
      </c>
      <c r="D125" s="19" t="s">
        <v>529</v>
      </c>
      <c r="E125" s="21" t="s">
        <v>5271</v>
      </c>
      <c r="F125" s="256"/>
      <c r="G125" s="302"/>
      <c r="H125" s="273" t="s">
        <v>5889</v>
      </c>
      <c r="I125" s="708" t="s">
        <v>5890</v>
      </c>
      <c r="J125" s="551"/>
      <c r="K125" s="551">
        <v>1</v>
      </c>
      <c r="L125" s="7">
        <v>1</v>
      </c>
      <c r="M125" s="7"/>
      <c r="N125" s="21"/>
      <c r="O125" s="19" t="s">
        <v>103</v>
      </c>
      <c r="P125" s="37">
        <v>44566</v>
      </c>
      <c r="Q125" s="34"/>
      <c r="R125" s="21" t="s">
        <v>78</v>
      </c>
      <c r="S125" s="270" t="s">
        <v>52</v>
      </c>
      <c r="T125" s="258" t="s">
        <v>49</v>
      </c>
      <c r="U125" s="258" t="s">
        <v>66</v>
      </c>
      <c r="V125" s="93" t="s">
        <v>67</v>
      </c>
      <c r="W125" s="256" t="s">
        <v>88</v>
      </c>
      <c r="X125" s="263" t="s">
        <v>5891</v>
      </c>
      <c r="Y125" s="276" t="s">
        <v>5892</v>
      </c>
      <c r="Z125" s="22"/>
      <c r="AA125" s="27"/>
      <c r="AB125" s="21"/>
      <c r="AC125" s="49" t="s">
        <v>6080</v>
      </c>
      <c r="AD125" s="19" t="s">
        <v>5705</v>
      </c>
      <c r="AE125" s="93"/>
      <c r="AF125" s="259"/>
      <c r="AG125" s="259"/>
      <c r="AH125" s="19" t="s">
        <v>66</v>
      </c>
      <c r="AI125" s="260"/>
      <c r="AJ125" s="260"/>
      <c r="AK125" s="295"/>
      <c r="AL125" s="300"/>
    </row>
    <row r="126" spans="1:38" s="94" customFormat="1" ht="14">
      <c r="A126" s="36">
        <v>7</v>
      </c>
      <c r="B126" s="129" t="s">
        <v>282</v>
      </c>
      <c r="C126" s="21" t="s">
        <v>128</v>
      </c>
      <c r="D126" s="19" t="s">
        <v>529</v>
      </c>
      <c r="E126" s="21" t="s">
        <v>5271</v>
      </c>
      <c r="F126" s="256"/>
      <c r="G126" s="302"/>
      <c r="H126" s="273" t="s">
        <v>5893</v>
      </c>
      <c r="I126" s="708" t="s">
        <v>5894</v>
      </c>
      <c r="J126" s="551">
        <v>1</v>
      </c>
      <c r="K126" s="551"/>
      <c r="L126" s="7">
        <v>1</v>
      </c>
      <c r="M126" s="7"/>
      <c r="N126" s="21"/>
      <c r="O126" s="19" t="s">
        <v>103</v>
      </c>
      <c r="P126" s="37">
        <v>44566</v>
      </c>
      <c r="Q126" s="34"/>
      <c r="R126" s="21" t="s">
        <v>157</v>
      </c>
      <c r="S126" s="258" t="s">
        <v>5895</v>
      </c>
      <c r="T126" s="258" t="s">
        <v>49</v>
      </c>
      <c r="U126" s="258" t="s">
        <v>66</v>
      </c>
      <c r="V126" s="93" t="s">
        <v>67</v>
      </c>
      <c r="W126" s="256" t="s">
        <v>56</v>
      </c>
      <c r="X126" s="263" t="s">
        <v>5896</v>
      </c>
      <c r="Y126" s="61" t="s">
        <v>5897</v>
      </c>
      <c r="Z126" s="22"/>
      <c r="AA126" s="27"/>
      <c r="AB126" s="21"/>
      <c r="AC126" s="49" t="s">
        <v>6080</v>
      </c>
      <c r="AD126" s="19" t="s">
        <v>5705</v>
      </c>
      <c r="AE126" s="93"/>
      <c r="AF126" s="259"/>
      <c r="AG126" s="259"/>
      <c r="AH126" s="19" t="s">
        <v>66</v>
      </c>
      <c r="AI126" s="260"/>
      <c r="AJ126" s="260"/>
      <c r="AK126" s="295"/>
      <c r="AL126" s="300"/>
    </row>
    <row r="127" spans="1:38" s="94" customFormat="1" ht="14">
      <c r="A127" s="36">
        <v>8</v>
      </c>
      <c r="B127" s="129" t="s">
        <v>282</v>
      </c>
      <c r="C127" s="21" t="s">
        <v>128</v>
      </c>
      <c r="D127" s="19" t="s">
        <v>529</v>
      </c>
      <c r="E127" s="21" t="s">
        <v>5271</v>
      </c>
      <c r="F127" s="256"/>
      <c r="G127" s="302"/>
      <c r="H127" s="273" t="s">
        <v>5898</v>
      </c>
      <c r="I127" s="708" t="s">
        <v>5899</v>
      </c>
      <c r="J127" s="551"/>
      <c r="K127" s="551">
        <v>1</v>
      </c>
      <c r="L127" s="7">
        <v>1</v>
      </c>
      <c r="M127" s="7"/>
      <c r="N127" s="21"/>
      <c r="O127" s="19" t="s">
        <v>103</v>
      </c>
      <c r="P127" s="37">
        <v>44566</v>
      </c>
      <c r="Q127" s="34"/>
      <c r="R127" s="21" t="s">
        <v>54</v>
      </c>
      <c r="S127" s="258" t="s">
        <v>87</v>
      </c>
      <c r="T127" s="258" t="s">
        <v>73</v>
      </c>
      <c r="U127" s="258" t="s">
        <v>68</v>
      </c>
      <c r="V127" s="93" t="s">
        <v>84</v>
      </c>
      <c r="W127" s="256" t="s">
        <v>88</v>
      </c>
      <c r="X127" s="263" t="s">
        <v>5900</v>
      </c>
      <c r="Y127" s="61">
        <v>34031</v>
      </c>
      <c r="Z127" s="22"/>
      <c r="AA127" s="27"/>
      <c r="AB127" s="21"/>
      <c r="AC127" s="49" t="s">
        <v>6080</v>
      </c>
      <c r="AD127" s="49" t="s">
        <v>5901</v>
      </c>
      <c r="AE127" s="93"/>
      <c r="AF127" s="259"/>
      <c r="AG127" s="259"/>
      <c r="AH127" s="19" t="s">
        <v>66</v>
      </c>
      <c r="AI127" s="260"/>
      <c r="AJ127" s="260"/>
      <c r="AK127" s="295"/>
      <c r="AL127" s="300"/>
    </row>
    <row r="128" spans="1:38" s="94" customFormat="1" ht="14">
      <c r="A128" s="36">
        <v>9</v>
      </c>
      <c r="B128" s="129" t="s">
        <v>282</v>
      </c>
      <c r="C128" s="21" t="s">
        <v>128</v>
      </c>
      <c r="D128" s="19" t="s">
        <v>529</v>
      </c>
      <c r="E128" s="21" t="s">
        <v>5271</v>
      </c>
      <c r="F128" s="256"/>
      <c r="G128" s="302"/>
      <c r="H128" s="55" t="s">
        <v>5902</v>
      </c>
      <c r="I128" s="84" t="s">
        <v>5903</v>
      </c>
      <c r="J128" s="551"/>
      <c r="K128" s="551">
        <v>1</v>
      </c>
      <c r="L128" s="7">
        <v>1</v>
      </c>
      <c r="M128" s="7"/>
      <c r="N128" s="21"/>
      <c r="O128" s="19" t="s">
        <v>103</v>
      </c>
      <c r="P128" s="37">
        <v>44566</v>
      </c>
      <c r="Q128" s="34"/>
      <c r="R128" s="21" t="s">
        <v>78</v>
      </c>
      <c r="S128" s="270" t="s">
        <v>52</v>
      </c>
      <c r="T128" s="258" t="s">
        <v>49</v>
      </c>
      <c r="U128" s="258" t="s">
        <v>66</v>
      </c>
      <c r="V128" s="93" t="s">
        <v>67</v>
      </c>
      <c r="W128" s="256" t="s">
        <v>88</v>
      </c>
      <c r="X128" s="263" t="s">
        <v>5904</v>
      </c>
      <c r="Y128" s="61">
        <v>36133</v>
      </c>
      <c r="Z128" s="22"/>
      <c r="AA128" s="27"/>
      <c r="AB128" s="21"/>
      <c r="AC128" s="49" t="s">
        <v>6080</v>
      </c>
      <c r="AD128" s="49" t="s">
        <v>5905</v>
      </c>
      <c r="AE128" s="93"/>
      <c r="AF128" s="259"/>
      <c r="AG128" s="259"/>
      <c r="AH128" s="19" t="s">
        <v>66</v>
      </c>
      <c r="AI128" s="260"/>
      <c r="AJ128" s="260"/>
      <c r="AK128" s="295"/>
      <c r="AL128" s="300"/>
    </row>
    <row r="129" spans="1:38" s="94" customFormat="1" ht="14">
      <c r="A129" s="36">
        <v>10</v>
      </c>
      <c r="B129" s="129" t="s">
        <v>282</v>
      </c>
      <c r="C129" s="21" t="s">
        <v>128</v>
      </c>
      <c r="D129" s="19" t="s">
        <v>529</v>
      </c>
      <c r="E129" s="21" t="s">
        <v>5271</v>
      </c>
      <c r="F129" s="256"/>
      <c r="G129" s="302"/>
      <c r="H129" s="55" t="s">
        <v>5906</v>
      </c>
      <c r="I129" s="84" t="s">
        <v>5907</v>
      </c>
      <c r="J129" s="551"/>
      <c r="K129" s="551">
        <v>1</v>
      </c>
      <c r="L129" s="7">
        <v>1</v>
      </c>
      <c r="M129" s="7"/>
      <c r="N129" s="21"/>
      <c r="O129" s="19" t="s">
        <v>103</v>
      </c>
      <c r="P129" s="37">
        <v>44566</v>
      </c>
      <c r="Q129" s="34"/>
      <c r="R129" s="21" t="s">
        <v>81</v>
      </c>
      <c r="S129" s="270" t="s">
        <v>52</v>
      </c>
      <c r="T129" s="258" t="s">
        <v>49</v>
      </c>
      <c r="U129" s="258" t="s">
        <v>66</v>
      </c>
      <c r="V129" s="93" t="s">
        <v>67</v>
      </c>
      <c r="W129" s="256" t="s">
        <v>88</v>
      </c>
      <c r="X129" s="263" t="s">
        <v>307</v>
      </c>
      <c r="Y129" s="61">
        <v>31898</v>
      </c>
      <c r="Z129" s="22"/>
      <c r="AA129" s="27"/>
      <c r="AB129" s="21"/>
      <c r="AC129" s="49" t="s">
        <v>6080</v>
      </c>
      <c r="AD129" s="49" t="s">
        <v>5908</v>
      </c>
      <c r="AE129" s="93"/>
      <c r="AF129" s="259"/>
      <c r="AG129" s="259"/>
      <c r="AH129" s="19" t="s">
        <v>66</v>
      </c>
      <c r="AI129" s="260"/>
      <c r="AJ129" s="260"/>
      <c r="AK129" s="295"/>
      <c r="AL129" s="300"/>
    </row>
    <row r="130" spans="1:38" s="94" customFormat="1" ht="14">
      <c r="A130" s="36">
        <v>11</v>
      </c>
      <c r="B130" s="129" t="s">
        <v>282</v>
      </c>
      <c r="C130" s="21" t="s">
        <v>128</v>
      </c>
      <c r="D130" s="19" t="s">
        <v>529</v>
      </c>
      <c r="E130" s="21" t="s">
        <v>5271</v>
      </c>
      <c r="F130" s="256"/>
      <c r="G130" s="302"/>
      <c r="H130" s="55" t="s">
        <v>5909</v>
      </c>
      <c r="I130" s="84" t="s">
        <v>5910</v>
      </c>
      <c r="J130" s="551">
        <v>1</v>
      </c>
      <c r="K130" s="551"/>
      <c r="L130" s="7">
        <v>1</v>
      </c>
      <c r="M130" s="7"/>
      <c r="N130" s="21"/>
      <c r="O130" s="19" t="s">
        <v>103</v>
      </c>
      <c r="P130" s="37">
        <v>44566</v>
      </c>
      <c r="Q130" s="34"/>
      <c r="R130" s="21" t="s">
        <v>78</v>
      </c>
      <c r="S130" s="270" t="s">
        <v>52</v>
      </c>
      <c r="T130" s="258" t="s">
        <v>49</v>
      </c>
      <c r="U130" s="258" t="s">
        <v>66</v>
      </c>
      <c r="V130" s="93" t="s">
        <v>67</v>
      </c>
      <c r="W130" s="256" t="s">
        <v>51</v>
      </c>
      <c r="X130" s="263" t="s">
        <v>5911</v>
      </c>
      <c r="Y130" s="61" t="s">
        <v>5912</v>
      </c>
      <c r="Z130" s="22"/>
      <c r="AA130" s="27"/>
      <c r="AB130" s="21"/>
      <c r="AC130" s="49" t="s">
        <v>6080</v>
      </c>
      <c r="AD130" s="49" t="s">
        <v>5913</v>
      </c>
      <c r="AE130" s="93"/>
      <c r="AF130" s="259"/>
      <c r="AG130" s="259"/>
      <c r="AH130" s="19" t="s">
        <v>66</v>
      </c>
      <c r="AI130" s="260"/>
      <c r="AJ130" s="260"/>
      <c r="AK130" s="295"/>
      <c r="AL130" s="300"/>
    </row>
    <row r="131" spans="1:38" s="94" customFormat="1" ht="14">
      <c r="A131" s="36">
        <v>12</v>
      </c>
      <c r="B131" s="129" t="s">
        <v>282</v>
      </c>
      <c r="C131" s="21" t="s">
        <v>128</v>
      </c>
      <c r="D131" s="19" t="s">
        <v>529</v>
      </c>
      <c r="E131" s="21" t="s">
        <v>5271</v>
      </c>
      <c r="F131" s="256"/>
      <c r="G131" s="302"/>
      <c r="H131" s="55" t="s">
        <v>5914</v>
      </c>
      <c r="I131" s="84" t="s">
        <v>5915</v>
      </c>
      <c r="J131" s="551">
        <v>1</v>
      </c>
      <c r="K131" s="551"/>
      <c r="L131" s="7">
        <v>1</v>
      </c>
      <c r="M131" s="7"/>
      <c r="N131" s="21"/>
      <c r="O131" s="19" t="s">
        <v>103</v>
      </c>
      <c r="P131" s="37">
        <v>44566</v>
      </c>
      <c r="Q131" s="34"/>
      <c r="R131" s="21" t="s">
        <v>54</v>
      </c>
      <c r="S131" s="258" t="s">
        <v>62</v>
      </c>
      <c r="T131" s="21" t="s">
        <v>73</v>
      </c>
      <c r="U131" s="21" t="s">
        <v>68</v>
      </c>
      <c r="V131" s="19" t="s">
        <v>140</v>
      </c>
      <c r="W131" s="256" t="s">
        <v>56</v>
      </c>
      <c r="X131" s="263" t="s">
        <v>2656</v>
      </c>
      <c r="Y131" s="61" t="s">
        <v>5916</v>
      </c>
      <c r="Z131" s="22"/>
      <c r="AA131" s="27"/>
      <c r="AB131" s="21"/>
      <c r="AC131" s="49" t="s">
        <v>6080</v>
      </c>
      <c r="AD131" s="19" t="s">
        <v>5860</v>
      </c>
      <c r="AE131" s="93"/>
      <c r="AF131" s="259"/>
      <c r="AG131" s="259"/>
      <c r="AH131" s="19" t="s">
        <v>66</v>
      </c>
      <c r="AI131" s="260"/>
      <c r="AJ131" s="260"/>
      <c r="AK131" s="295"/>
      <c r="AL131" s="300"/>
    </row>
    <row r="132" spans="1:38" s="94" customFormat="1" ht="14">
      <c r="A132" s="36">
        <v>13</v>
      </c>
      <c r="B132" s="129" t="s">
        <v>282</v>
      </c>
      <c r="C132" s="21" t="s">
        <v>128</v>
      </c>
      <c r="D132" s="19" t="s">
        <v>529</v>
      </c>
      <c r="E132" s="21" t="s">
        <v>5271</v>
      </c>
      <c r="F132" s="256"/>
      <c r="G132" s="302"/>
      <c r="H132" s="55" t="s">
        <v>5917</v>
      </c>
      <c r="I132" s="84" t="s">
        <v>5918</v>
      </c>
      <c r="J132" s="551">
        <v>1</v>
      </c>
      <c r="K132" s="551"/>
      <c r="L132" s="7">
        <v>1</v>
      </c>
      <c r="M132" s="7"/>
      <c r="N132" s="21"/>
      <c r="O132" s="19" t="s">
        <v>103</v>
      </c>
      <c r="P132" s="37">
        <v>44566</v>
      </c>
      <c r="Q132" s="34"/>
      <c r="R132" s="21" t="s">
        <v>78</v>
      </c>
      <c r="S132" s="270" t="s">
        <v>52</v>
      </c>
      <c r="T132" s="258" t="s">
        <v>49</v>
      </c>
      <c r="U132" s="258" t="s">
        <v>66</v>
      </c>
      <c r="V132" s="93" t="s">
        <v>67</v>
      </c>
      <c r="W132" s="256" t="s">
        <v>51</v>
      </c>
      <c r="X132" s="263" t="s">
        <v>67</v>
      </c>
      <c r="Y132" s="61">
        <v>31295</v>
      </c>
      <c r="Z132" s="22"/>
      <c r="AA132" s="27"/>
      <c r="AB132" s="21"/>
      <c r="AC132" s="49" t="s">
        <v>6080</v>
      </c>
      <c r="AD132" s="49" t="s">
        <v>5919</v>
      </c>
      <c r="AE132" s="93"/>
      <c r="AF132" s="259"/>
      <c r="AG132" s="259"/>
      <c r="AH132" s="19" t="s">
        <v>66</v>
      </c>
      <c r="AI132" s="260"/>
      <c r="AJ132" s="260"/>
      <c r="AK132" s="295"/>
      <c r="AL132" s="300"/>
    </row>
    <row r="133" spans="1:38" s="94" customFormat="1" ht="14">
      <c r="A133" s="36">
        <v>14</v>
      </c>
      <c r="B133" s="129" t="s">
        <v>282</v>
      </c>
      <c r="C133" s="21" t="s">
        <v>128</v>
      </c>
      <c r="D133" s="19" t="s">
        <v>529</v>
      </c>
      <c r="E133" s="21" t="s">
        <v>5271</v>
      </c>
      <c r="F133" s="256"/>
      <c r="G133" s="302"/>
      <c r="H133" s="55" t="s">
        <v>5920</v>
      </c>
      <c r="I133" s="84" t="s">
        <v>5921</v>
      </c>
      <c r="J133" s="551"/>
      <c r="K133" s="551">
        <v>1</v>
      </c>
      <c r="L133" s="7">
        <v>1</v>
      </c>
      <c r="M133" s="7"/>
      <c r="N133" s="21"/>
      <c r="O133" s="19" t="s">
        <v>103</v>
      </c>
      <c r="P133" s="37">
        <v>44566</v>
      </c>
      <c r="Q133" s="34"/>
      <c r="R133" s="21" t="s">
        <v>54</v>
      </c>
      <c r="S133" s="258" t="s">
        <v>55</v>
      </c>
      <c r="T133" s="258" t="s">
        <v>73</v>
      </c>
      <c r="U133" s="258" t="s">
        <v>68</v>
      </c>
      <c r="V133" s="93" t="s">
        <v>212</v>
      </c>
      <c r="W133" s="256" t="s">
        <v>76</v>
      </c>
      <c r="X133" s="263" t="s">
        <v>5922</v>
      </c>
      <c r="Y133" s="61">
        <v>35988</v>
      </c>
      <c r="Z133" s="22"/>
      <c r="AA133" s="27"/>
      <c r="AB133" s="21"/>
      <c r="AC133" s="49" t="s">
        <v>6080</v>
      </c>
      <c r="AD133" s="49" t="s">
        <v>5923</v>
      </c>
      <c r="AE133" s="93"/>
      <c r="AF133" s="259"/>
      <c r="AG133" s="259"/>
      <c r="AH133" s="19" t="s">
        <v>68</v>
      </c>
      <c r="AI133" s="260"/>
      <c r="AJ133" s="260"/>
      <c r="AK133" s="295"/>
      <c r="AL133" s="300"/>
    </row>
    <row r="134" spans="1:38" s="94" customFormat="1" ht="14">
      <c r="A134" s="36">
        <v>15</v>
      </c>
      <c r="B134" s="129" t="s">
        <v>282</v>
      </c>
      <c r="C134" s="21" t="s">
        <v>128</v>
      </c>
      <c r="D134" s="19" t="s">
        <v>529</v>
      </c>
      <c r="E134" s="21" t="s">
        <v>5271</v>
      </c>
      <c r="F134" s="256"/>
      <c r="G134" s="302"/>
      <c r="H134" s="55" t="s">
        <v>5924</v>
      </c>
      <c r="I134" s="709" t="s">
        <v>5925</v>
      </c>
      <c r="J134" s="551"/>
      <c r="K134" s="551">
        <v>1</v>
      </c>
      <c r="L134" s="7">
        <v>1</v>
      </c>
      <c r="M134" s="7"/>
      <c r="N134" s="21"/>
      <c r="O134" s="19" t="s">
        <v>103</v>
      </c>
      <c r="P134" s="37">
        <v>44566</v>
      </c>
      <c r="Q134" s="34"/>
      <c r="R134" s="21" t="s">
        <v>54</v>
      </c>
      <c r="S134" s="258" t="s">
        <v>55</v>
      </c>
      <c r="T134" s="258" t="s">
        <v>73</v>
      </c>
      <c r="U134" s="258" t="s">
        <v>68</v>
      </c>
      <c r="V134" s="93" t="s">
        <v>212</v>
      </c>
      <c r="W134" s="256" t="s">
        <v>76</v>
      </c>
      <c r="X134" s="263" t="s">
        <v>2656</v>
      </c>
      <c r="Y134" s="61" t="s">
        <v>5926</v>
      </c>
      <c r="Z134" s="22"/>
      <c r="AA134" s="27"/>
      <c r="AB134" s="21"/>
      <c r="AC134" s="49" t="s">
        <v>6080</v>
      </c>
      <c r="AD134" s="19" t="s">
        <v>5927</v>
      </c>
      <c r="AE134" s="93"/>
      <c r="AF134" s="259"/>
      <c r="AG134" s="259"/>
      <c r="AH134" s="19" t="s">
        <v>68</v>
      </c>
      <c r="AI134" s="260"/>
      <c r="AJ134" s="260"/>
      <c r="AK134" s="295"/>
      <c r="AL134" s="300"/>
    </row>
    <row r="135" spans="1:38" s="94" customFormat="1" ht="14">
      <c r="A135" s="36">
        <v>16</v>
      </c>
      <c r="B135" s="129" t="s">
        <v>282</v>
      </c>
      <c r="C135" s="21" t="s">
        <v>128</v>
      </c>
      <c r="D135" s="19" t="s">
        <v>529</v>
      </c>
      <c r="E135" s="21" t="s">
        <v>5271</v>
      </c>
      <c r="F135" s="256"/>
      <c r="G135" s="302"/>
      <c r="H135" s="55" t="s">
        <v>5928</v>
      </c>
      <c r="I135" s="84" t="s">
        <v>5929</v>
      </c>
      <c r="J135" s="551"/>
      <c r="K135" s="551">
        <v>1</v>
      </c>
      <c r="L135" s="7">
        <v>1</v>
      </c>
      <c r="M135" s="7"/>
      <c r="N135" s="21"/>
      <c r="O135" s="19" t="s">
        <v>103</v>
      </c>
      <c r="P135" s="37">
        <v>44566</v>
      </c>
      <c r="Q135" s="34"/>
      <c r="R135" s="21" t="s">
        <v>54</v>
      </c>
      <c r="S135" s="258" t="s">
        <v>87</v>
      </c>
      <c r="T135" s="258" t="s">
        <v>73</v>
      </c>
      <c r="U135" s="258" t="s">
        <v>68</v>
      </c>
      <c r="V135" s="93" t="s">
        <v>84</v>
      </c>
      <c r="W135" s="256" t="s">
        <v>88</v>
      </c>
      <c r="X135" s="263" t="s">
        <v>5930</v>
      </c>
      <c r="Y135" s="61">
        <v>35736</v>
      </c>
      <c r="Z135" s="22"/>
      <c r="AA135" s="27"/>
      <c r="AB135" s="21"/>
      <c r="AC135" s="49" t="s">
        <v>6080</v>
      </c>
      <c r="AD135" s="49" t="s">
        <v>5931</v>
      </c>
      <c r="AE135" s="93"/>
      <c r="AF135" s="259"/>
      <c r="AG135" s="259"/>
      <c r="AH135" s="19" t="s">
        <v>68</v>
      </c>
      <c r="AI135" s="260"/>
      <c r="AJ135" s="260"/>
      <c r="AK135" s="295"/>
      <c r="AL135" s="300"/>
    </row>
    <row r="136" spans="1:38" s="94" customFormat="1" ht="14">
      <c r="A136" s="36">
        <v>17</v>
      </c>
      <c r="B136" s="129" t="s">
        <v>282</v>
      </c>
      <c r="C136" s="21" t="s">
        <v>128</v>
      </c>
      <c r="D136" s="19" t="s">
        <v>529</v>
      </c>
      <c r="E136" s="21" t="s">
        <v>5271</v>
      </c>
      <c r="F136" s="256"/>
      <c r="G136" s="302"/>
      <c r="H136" s="55" t="s">
        <v>5932</v>
      </c>
      <c r="I136" s="84" t="s">
        <v>5383</v>
      </c>
      <c r="J136" s="551"/>
      <c r="K136" s="551">
        <v>1</v>
      </c>
      <c r="L136" s="7">
        <v>1</v>
      </c>
      <c r="M136" s="7"/>
      <c r="N136" s="21"/>
      <c r="O136" s="19" t="s">
        <v>103</v>
      </c>
      <c r="P136" s="37">
        <v>44566</v>
      </c>
      <c r="Q136" s="34"/>
      <c r="R136" s="21" t="s">
        <v>78</v>
      </c>
      <c r="S136" s="270" t="s">
        <v>52</v>
      </c>
      <c r="T136" s="258" t="s">
        <v>49</v>
      </c>
      <c r="U136" s="258" t="s">
        <v>66</v>
      </c>
      <c r="V136" s="93" t="s">
        <v>67</v>
      </c>
      <c r="W136" s="256" t="s">
        <v>88</v>
      </c>
      <c r="X136" s="263" t="s">
        <v>5933</v>
      </c>
      <c r="Y136" s="61">
        <v>34434</v>
      </c>
      <c r="Z136" s="22"/>
      <c r="AA136" s="27"/>
      <c r="AB136" s="21"/>
      <c r="AC136" s="49" t="s">
        <v>6080</v>
      </c>
      <c r="AD136" s="19" t="s">
        <v>5705</v>
      </c>
      <c r="AE136" s="93"/>
      <c r="AF136" s="259"/>
      <c r="AG136" s="259"/>
      <c r="AH136" s="19" t="s">
        <v>66</v>
      </c>
      <c r="AI136" s="260"/>
      <c r="AJ136" s="260"/>
      <c r="AK136" s="295"/>
      <c r="AL136" s="300"/>
    </row>
    <row r="137" spans="1:38" s="94" customFormat="1" ht="14">
      <c r="A137" s="36">
        <v>18</v>
      </c>
      <c r="B137" s="129" t="s">
        <v>282</v>
      </c>
      <c r="C137" s="21" t="s">
        <v>128</v>
      </c>
      <c r="D137" s="19" t="s">
        <v>529</v>
      </c>
      <c r="E137" s="21" t="s">
        <v>5271</v>
      </c>
      <c r="F137" s="256"/>
      <c r="G137" s="302"/>
      <c r="H137" s="55" t="s">
        <v>5934</v>
      </c>
      <c r="I137" s="84" t="s">
        <v>5935</v>
      </c>
      <c r="J137" s="551"/>
      <c r="K137" s="551">
        <v>1</v>
      </c>
      <c r="L137" s="7">
        <v>1</v>
      </c>
      <c r="M137" s="7"/>
      <c r="N137" s="21"/>
      <c r="O137" s="19" t="s">
        <v>103</v>
      </c>
      <c r="P137" s="37">
        <v>44566</v>
      </c>
      <c r="Q137" s="34"/>
      <c r="R137" s="21" t="s">
        <v>78</v>
      </c>
      <c r="S137" s="270" t="s">
        <v>52</v>
      </c>
      <c r="T137" s="258" t="s">
        <v>73</v>
      </c>
      <c r="U137" s="258" t="s">
        <v>68</v>
      </c>
      <c r="V137" s="93" t="s">
        <v>4717</v>
      </c>
      <c r="W137" s="256" t="s">
        <v>76</v>
      </c>
      <c r="X137" s="145" t="s">
        <v>5936</v>
      </c>
      <c r="Y137" s="61">
        <v>28282</v>
      </c>
      <c r="Z137" s="22"/>
      <c r="AA137" s="27"/>
      <c r="AB137" s="21"/>
      <c r="AC137" s="49" t="s">
        <v>6080</v>
      </c>
      <c r="AD137" s="49" t="s">
        <v>5937</v>
      </c>
      <c r="AE137" s="93"/>
      <c r="AF137" s="259"/>
      <c r="AG137" s="259"/>
      <c r="AH137" s="19" t="s">
        <v>68</v>
      </c>
      <c r="AI137" s="260"/>
      <c r="AJ137" s="260"/>
      <c r="AK137" s="295"/>
      <c r="AL137" s="300"/>
    </row>
    <row r="138" spans="1:38" s="94" customFormat="1" ht="14">
      <c r="A138" s="36">
        <v>19</v>
      </c>
      <c r="B138" s="129" t="s">
        <v>282</v>
      </c>
      <c r="C138" s="21" t="s">
        <v>128</v>
      </c>
      <c r="D138" s="19" t="s">
        <v>529</v>
      </c>
      <c r="E138" s="21" t="s">
        <v>5271</v>
      </c>
      <c r="F138" s="256"/>
      <c r="G138" s="302"/>
      <c r="H138" s="55" t="s">
        <v>5938</v>
      </c>
      <c r="I138" s="84" t="s">
        <v>5939</v>
      </c>
      <c r="J138" s="551"/>
      <c r="K138" s="551">
        <v>1</v>
      </c>
      <c r="L138" s="7">
        <v>1</v>
      </c>
      <c r="M138" s="7"/>
      <c r="N138" s="21"/>
      <c r="O138" s="19" t="s">
        <v>103</v>
      </c>
      <c r="P138" s="37">
        <v>44566</v>
      </c>
      <c r="Q138" s="34"/>
      <c r="R138" s="21" t="s">
        <v>54</v>
      </c>
      <c r="S138" s="258" t="s">
        <v>55</v>
      </c>
      <c r="T138" s="258" t="s">
        <v>73</v>
      </c>
      <c r="U138" s="258" t="s">
        <v>68</v>
      </c>
      <c r="V138" s="93" t="s">
        <v>84</v>
      </c>
      <c r="W138" s="256" t="s">
        <v>88</v>
      </c>
      <c r="X138" s="145" t="s">
        <v>5940</v>
      </c>
      <c r="Y138" s="61" t="s">
        <v>5941</v>
      </c>
      <c r="Z138" s="22"/>
      <c r="AA138" s="27"/>
      <c r="AB138" s="21"/>
      <c r="AC138" s="49" t="s">
        <v>6080</v>
      </c>
      <c r="AD138" s="49" t="s">
        <v>5942</v>
      </c>
      <c r="AE138" s="93"/>
      <c r="AF138" s="259"/>
      <c r="AG138" s="259"/>
      <c r="AH138" s="19" t="s">
        <v>68</v>
      </c>
      <c r="AI138" s="260"/>
      <c r="AJ138" s="260"/>
      <c r="AK138" s="295"/>
      <c r="AL138" s="300"/>
    </row>
    <row r="139" spans="1:38" s="94" customFormat="1" ht="14">
      <c r="A139" s="36">
        <v>20</v>
      </c>
      <c r="B139" s="129" t="s">
        <v>282</v>
      </c>
      <c r="C139" s="21" t="s">
        <v>128</v>
      </c>
      <c r="D139" s="19" t="s">
        <v>529</v>
      </c>
      <c r="E139" s="21" t="s">
        <v>5271</v>
      </c>
      <c r="F139" s="256"/>
      <c r="G139" s="302"/>
      <c r="H139" s="55" t="s">
        <v>5943</v>
      </c>
      <c r="I139" s="84" t="s">
        <v>5944</v>
      </c>
      <c r="J139" s="551"/>
      <c r="K139" s="551">
        <v>1</v>
      </c>
      <c r="L139" s="7">
        <v>1</v>
      </c>
      <c r="M139" s="7"/>
      <c r="N139" s="21"/>
      <c r="O139" s="19" t="s">
        <v>103</v>
      </c>
      <c r="P139" s="37">
        <v>44566</v>
      </c>
      <c r="Q139" s="34"/>
      <c r="R139" s="21" t="s">
        <v>81</v>
      </c>
      <c r="S139" s="270" t="s">
        <v>52</v>
      </c>
      <c r="T139" s="258" t="s">
        <v>73</v>
      </c>
      <c r="U139" s="258" t="s">
        <v>68</v>
      </c>
      <c r="V139" s="93" t="s">
        <v>84</v>
      </c>
      <c r="W139" s="256" t="s">
        <v>76</v>
      </c>
      <c r="X139" s="145" t="s">
        <v>4840</v>
      </c>
      <c r="Y139" s="61" t="s">
        <v>5945</v>
      </c>
      <c r="Z139" s="22"/>
      <c r="AA139" s="27"/>
      <c r="AB139" s="21"/>
      <c r="AC139" s="49" t="s">
        <v>6080</v>
      </c>
      <c r="AD139" s="49" t="s">
        <v>5946</v>
      </c>
      <c r="AE139" s="93"/>
      <c r="AF139" s="259"/>
      <c r="AG139" s="259"/>
      <c r="AH139" s="19" t="s">
        <v>68</v>
      </c>
      <c r="AI139" s="260"/>
      <c r="AJ139" s="260"/>
      <c r="AK139" s="295"/>
      <c r="AL139" s="300"/>
    </row>
    <row r="140" spans="1:38" s="94" customFormat="1" ht="14">
      <c r="A140" s="36">
        <v>21</v>
      </c>
      <c r="B140" s="129" t="s">
        <v>282</v>
      </c>
      <c r="C140" s="21" t="s">
        <v>128</v>
      </c>
      <c r="D140" s="19" t="s">
        <v>529</v>
      </c>
      <c r="E140" s="21" t="s">
        <v>5271</v>
      </c>
      <c r="F140" s="256"/>
      <c r="G140" s="302"/>
      <c r="H140" s="27" t="s">
        <v>5947</v>
      </c>
      <c r="I140" s="8" t="s">
        <v>5948</v>
      </c>
      <c r="J140" s="551"/>
      <c r="K140" s="551">
        <v>1</v>
      </c>
      <c r="L140" s="7">
        <v>1</v>
      </c>
      <c r="M140" s="7"/>
      <c r="N140" s="21"/>
      <c r="O140" s="19" t="s">
        <v>103</v>
      </c>
      <c r="P140" s="37">
        <v>44566</v>
      </c>
      <c r="Q140" s="34"/>
      <c r="R140" s="21" t="s">
        <v>54</v>
      </c>
      <c r="S140" s="258" t="s">
        <v>62</v>
      </c>
      <c r="T140" s="258" t="s">
        <v>73</v>
      </c>
      <c r="U140" s="258" t="s">
        <v>68</v>
      </c>
      <c r="V140" s="93" t="s">
        <v>84</v>
      </c>
      <c r="W140" s="256" t="s">
        <v>88</v>
      </c>
      <c r="X140" s="282" t="s">
        <v>5949</v>
      </c>
      <c r="Y140" s="61" t="s">
        <v>5950</v>
      </c>
      <c r="Z140" s="22"/>
      <c r="AA140" s="27"/>
      <c r="AB140" s="21"/>
      <c r="AC140" s="49" t="s">
        <v>6080</v>
      </c>
      <c r="AD140" s="49" t="s">
        <v>5951</v>
      </c>
      <c r="AE140" s="93"/>
      <c r="AF140" s="259"/>
      <c r="AG140" s="259"/>
      <c r="AH140" s="19" t="s">
        <v>68</v>
      </c>
      <c r="AI140" s="260"/>
      <c r="AJ140" s="260"/>
      <c r="AK140" s="295"/>
      <c r="AL140" s="300"/>
    </row>
    <row r="141" spans="1:38" s="94" customFormat="1" ht="14">
      <c r="A141" s="36">
        <v>22</v>
      </c>
      <c r="B141" s="129" t="s">
        <v>282</v>
      </c>
      <c r="C141" s="21" t="s">
        <v>128</v>
      </c>
      <c r="D141" s="19" t="s">
        <v>529</v>
      </c>
      <c r="E141" s="21" t="s">
        <v>5271</v>
      </c>
      <c r="F141" s="256"/>
      <c r="G141" s="302"/>
      <c r="H141" s="55" t="s">
        <v>5952</v>
      </c>
      <c r="I141" s="84" t="s">
        <v>5953</v>
      </c>
      <c r="J141" s="551"/>
      <c r="K141" s="551">
        <v>1</v>
      </c>
      <c r="L141" s="7">
        <v>1</v>
      </c>
      <c r="M141" s="7"/>
      <c r="N141" s="21"/>
      <c r="O141" s="19" t="s">
        <v>103</v>
      </c>
      <c r="P141" s="37">
        <v>44566</v>
      </c>
      <c r="Q141" s="34"/>
      <c r="R141" s="21" t="s">
        <v>54</v>
      </c>
      <c r="S141" s="258" t="s">
        <v>62</v>
      </c>
      <c r="T141" s="258" t="s">
        <v>73</v>
      </c>
      <c r="U141" s="258" t="s">
        <v>68</v>
      </c>
      <c r="V141" s="93" t="s">
        <v>84</v>
      </c>
      <c r="W141" s="256" t="s">
        <v>71</v>
      </c>
      <c r="X141" s="263" t="s">
        <v>2738</v>
      </c>
      <c r="Y141" s="61" t="s">
        <v>5954</v>
      </c>
      <c r="Z141" s="22"/>
      <c r="AA141" s="27"/>
      <c r="AB141" s="21"/>
      <c r="AC141" s="49" t="s">
        <v>6080</v>
      </c>
      <c r="AD141" s="19" t="s">
        <v>5705</v>
      </c>
      <c r="AE141" s="93"/>
      <c r="AF141" s="259"/>
      <c r="AG141" s="259"/>
      <c r="AH141" s="19" t="s">
        <v>68</v>
      </c>
      <c r="AI141" s="260"/>
      <c r="AJ141" s="260"/>
      <c r="AK141" s="295"/>
      <c r="AL141" s="300"/>
    </row>
    <row r="142" spans="1:38" s="94" customFormat="1" ht="14">
      <c r="A142" s="36">
        <v>5</v>
      </c>
      <c r="B142" s="129" t="s">
        <v>282</v>
      </c>
      <c r="C142" s="21" t="s">
        <v>128</v>
      </c>
      <c r="D142" s="19" t="s">
        <v>529</v>
      </c>
      <c r="E142" s="21" t="s">
        <v>5271</v>
      </c>
      <c r="F142" s="256"/>
      <c r="G142" s="302"/>
      <c r="H142" s="273" t="s">
        <v>5886</v>
      </c>
      <c r="I142" s="708" t="s">
        <v>5887</v>
      </c>
      <c r="J142" s="551">
        <v>1</v>
      </c>
      <c r="K142" s="551"/>
      <c r="L142" s="7">
        <v>1</v>
      </c>
      <c r="M142" s="7"/>
      <c r="N142" s="21"/>
      <c r="O142" s="19" t="s">
        <v>103</v>
      </c>
      <c r="P142" s="37">
        <v>44566</v>
      </c>
      <c r="Q142" s="34"/>
      <c r="R142" s="21" t="s">
        <v>78</v>
      </c>
      <c r="S142" s="270" t="s">
        <v>52</v>
      </c>
      <c r="T142" s="258" t="s">
        <v>49</v>
      </c>
      <c r="U142" s="258" t="s">
        <v>66</v>
      </c>
      <c r="V142" s="93" t="s">
        <v>67</v>
      </c>
      <c r="W142" s="256" t="s">
        <v>71</v>
      </c>
      <c r="X142" s="145" t="s">
        <v>5888</v>
      </c>
      <c r="Y142" s="61">
        <v>32305</v>
      </c>
      <c r="Z142" s="22"/>
      <c r="AA142" s="27"/>
      <c r="AB142" s="21"/>
      <c r="AC142" s="49" t="s">
        <v>6080</v>
      </c>
      <c r="AD142" s="49" t="s">
        <v>5874</v>
      </c>
      <c r="AE142" s="93"/>
      <c r="AF142" s="259"/>
      <c r="AG142" s="259"/>
      <c r="AH142" s="19" t="s">
        <v>66</v>
      </c>
      <c r="AI142" s="260"/>
      <c r="AJ142" s="260"/>
      <c r="AK142" s="295"/>
      <c r="AL142" s="300"/>
    </row>
    <row r="143" spans="1:38" s="97" customFormat="1" ht="14.5" thickBot="1">
      <c r="A143" s="1">
        <v>64</v>
      </c>
      <c r="B143" s="7" t="s">
        <v>282</v>
      </c>
      <c r="C143" s="1" t="s">
        <v>128</v>
      </c>
      <c r="D143" s="1" t="s">
        <v>529</v>
      </c>
      <c r="E143" s="1" t="s">
        <v>173</v>
      </c>
      <c r="F143" s="1"/>
      <c r="G143" s="1"/>
      <c r="H143" s="76" t="s">
        <v>6524</v>
      </c>
      <c r="I143" s="84" t="s">
        <v>6525</v>
      </c>
      <c r="J143" s="7"/>
      <c r="K143" s="7">
        <v>1</v>
      </c>
      <c r="L143" s="1">
        <v>1</v>
      </c>
      <c r="M143" s="1"/>
      <c r="N143" s="72"/>
      <c r="O143" s="1" t="s">
        <v>103</v>
      </c>
      <c r="P143" s="20">
        <v>44606</v>
      </c>
      <c r="Q143" s="4" t="str">
        <f ca="1">DATEDIF(P143,NOW(),"Y")&amp;" Tahun "&amp;DATEDIF(P143,NOW(),"YM")&amp;" Bulan"&amp;DATEDIF(P143,NOW(),"MD")&amp;" Hari"</f>
        <v>0 Tahun 5 Bulan22 Hari</v>
      </c>
      <c r="R143" s="5" t="s">
        <v>81</v>
      </c>
      <c r="S143" s="1"/>
      <c r="T143" s="1" t="s">
        <v>73</v>
      </c>
      <c r="U143" s="565" t="s">
        <v>74</v>
      </c>
      <c r="V143" s="565" t="s">
        <v>6526</v>
      </c>
      <c r="W143" s="1" t="s">
        <v>71</v>
      </c>
      <c r="X143" s="275" t="s">
        <v>3814</v>
      </c>
      <c r="Y143" s="71">
        <v>28771</v>
      </c>
      <c r="Z143" s="309"/>
      <c r="AA143" s="5"/>
      <c r="AB143" s="1"/>
      <c r="AC143" s="1" t="s">
        <v>6080</v>
      </c>
      <c r="AD143" s="1" t="s">
        <v>6527</v>
      </c>
      <c r="AE143" s="1"/>
      <c r="AF143" s="1" t="s">
        <v>57</v>
      </c>
      <c r="AG143" s="1" t="s">
        <v>74</v>
      </c>
      <c r="AH143" s="1"/>
      <c r="AI143" s="1"/>
      <c r="AJ143" s="1"/>
      <c r="AK143" s="286"/>
      <c r="AL143" s="1"/>
    </row>
    <row r="144" spans="1:38" ht="14.5" thickTop="1">
      <c r="A144" s="225"/>
      <c r="B144" s="14"/>
      <c r="C144" s="9"/>
      <c r="D144" s="9"/>
      <c r="E144" s="9"/>
      <c r="F144" s="9"/>
      <c r="G144" s="9"/>
      <c r="H144" s="9"/>
      <c r="I144" s="10"/>
      <c r="J144" s="226">
        <f>SUM(J121:J143)</f>
        <v>8</v>
      </c>
      <c r="K144" s="226">
        <f>SUM(K121:K143)</f>
        <v>15</v>
      </c>
      <c r="L144" s="226">
        <f>SUM(L121:L143)</f>
        <v>23</v>
      </c>
      <c r="M144" s="226">
        <f>SUM(M121:M143)</f>
        <v>0</v>
      </c>
      <c r="N144" s="226">
        <f>SUM(N121:N143)</f>
        <v>0</v>
      </c>
      <c r="O144" s="11"/>
      <c r="P144" s="13"/>
      <c r="Q144" s="12"/>
      <c r="R144" s="13"/>
      <c r="S144" s="9"/>
      <c r="T144" s="9"/>
      <c r="U144" s="9"/>
      <c r="V144" s="9"/>
      <c r="W144" s="9"/>
      <c r="X144" s="10"/>
      <c r="Y144" s="227"/>
      <c r="Z144" s="14"/>
      <c r="AA144" s="14"/>
      <c r="AB144" s="14"/>
      <c r="AC144" s="9"/>
      <c r="AD144" s="9"/>
      <c r="AE144" s="9"/>
      <c r="AF144" s="9"/>
      <c r="AG144" s="9"/>
      <c r="AH144" s="9"/>
      <c r="AI144" s="14"/>
      <c r="AJ144" s="14"/>
      <c r="AK144" s="15"/>
      <c r="AL144" s="228"/>
    </row>
    <row r="145" spans="1:38" ht="14">
      <c r="A145" s="229"/>
      <c r="B145" s="230"/>
      <c r="C145" s="231"/>
      <c r="D145" s="231"/>
      <c r="E145" s="231"/>
      <c r="F145" s="231"/>
      <c r="G145" s="231"/>
      <c r="H145" s="231"/>
      <c r="I145" s="232"/>
      <c r="J145" s="813">
        <f>J144+K144</f>
        <v>23</v>
      </c>
      <c r="K145" s="813"/>
      <c r="L145" s="814">
        <f>L144+M144+N144</f>
        <v>23</v>
      </c>
      <c r="M145" s="815"/>
      <c r="N145" s="816"/>
      <c r="O145" s="233"/>
      <c r="P145" s="234"/>
      <c r="Q145" s="233"/>
      <c r="R145" s="231"/>
      <c r="S145" s="231"/>
      <c r="T145" s="232"/>
      <c r="U145" s="231"/>
      <c r="V145" s="231"/>
      <c r="W145" s="232"/>
      <c r="X145" s="235"/>
      <c r="Y145" s="230"/>
      <c r="Z145" s="230"/>
      <c r="AA145" s="230"/>
      <c r="AB145" s="231"/>
      <c r="AC145" s="231"/>
      <c r="AD145" s="231"/>
      <c r="AE145" s="231"/>
      <c r="AF145" s="231"/>
      <c r="AG145" s="231"/>
      <c r="AH145" s="230"/>
      <c r="AI145" s="230"/>
      <c r="AJ145" s="236"/>
      <c r="AK145" s="237"/>
      <c r="AL145" s="237"/>
    </row>
    <row r="146" spans="1:38">
      <c r="A146" s="105"/>
      <c r="O146" s="106"/>
      <c r="P146" s="88"/>
      <c r="T146" s="89"/>
      <c r="W146" s="89"/>
      <c r="X146" s="91"/>
      <c r="Y146" s="88"/>
      <c r="AJ146" s="92"/>
    </row>
  </sheetData>
  <autoFilter ref="A32:AL33">
    <filterColumn colId="2" showButton="0"/>
    <filterColumn colId="9" showButton="0"/>
    <filterColumn colId="11" showButton="0"/>
    <filterColumn colId="12" showButton="0"/>
    <filterColumn colId="15" showButton="0"/>
    <filterColumn colId="20" showButton="0"/>
    <filterColumn colId="23" showButton="0"/>
    <filterColumn colId="26" showButton="0"/>
    <filterColumn colId="28" showButton="0"/>
    <filterColumn colId="30" showButton="0"/>
    <filterColumn colId="31" showButton="0"/>
    <filterColumn colId="32" showButton="0"/>
    <sortState ref="A35:AL110">
      <sortCondition ref="I32:I33"/>
    </sortState>
  </autoFilter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45:K145"/>
    <mergeCell ref="L145:N145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J27:K27"/>
    <mergeCell ref="L27:N27"/>
    <mergeCell ref="A32:A33"/>
    <mergeCell ref="B32:B33"/>
    <mergeCell ref="C32:D32"/>
    <mergeCell ref="E32:E33"/>
    <mergeCell ref="F32:F33"/>
    <mergeCell ref="G32:G33"/>
    <mergeCell ref="H32:H33"/>
    <mergeCell ref="I32:I33"/>
    <mergeCell ref="J32:K32"/>
    <mergeCell ref="L32:N32"/>
    <mergeCell ref="O32:O33"/>
    <mergeCell ref="P32:Q32"/>
    <mergeCell ref="R32:R33"/>
    <mergeCell ref="S32:S33"/>
    <mergeCell ref="T32:T33"/>
    <mergeCell ref="U32:V32"/>
    <mergeCell ref="W32:W33"/>
    <mergeCell ref="X32:Y32"/>
    <mergeCell ref="Z32:Z33"/>
    <mergeCell ref="AA32:AB32"/>
    <mergeCell ref="AC32:AD32"/>
    <mergeCell ref="AE32:AH32"/>
    <mergeCell ref="AI32:AI33"/>
    <mergeCell ref="AJ32:AJ33"/>
    <mergeCell ref="AK32:AK33"/>
    <mergeCell ref="AL32:AL33"/>
    <mergeCell ref="J112:K112"/>
    <mergeCell ref="L112:N112"/>
    <mergeCell ref="A119:A120"/>
    <mergeCell ref="B119:B120"/>
    <mergeCell ref="C119:D119"/>
    <mergeCell ref="E119:E120"/>
    <mergeCell ref="F119:F120"/>
    <mergeCell ref="G119:G120"/>
    <mergeCell ref="H119:H120"/>
    <mergeCell ref="I119:I120"/>
    <mergeCell ref="J119:K119"/>
    <mergeCell ref="L119:N119"/>
    <mergeCell ref="O119:O120"/>
    <mergeCell ref="P119:Q119"/>
    <mergeCell ref="R119:R120"/>
    <mergeCell ref="S119:S120"/>
    <mergeCell ref="T119:T120"/>
    <mergeCell ref="U119:V119"/>
    <mergeCell ref="W119:W120"/>
    <mergeCell ref="X119:Y119"/>
    <mergeCell ref="AJ119:AJ120"/>
    <mergeCell ref="AK119:AK120"/>
    <mergeCell ref="AL119:AL120"/>
    <mergeCell ref="Z119:Z120"/>
    <mergeCell ref="AA119:AB119"/>
    <mergeCell ref="AC119:AD119"/>
    <mergeCell ref="AE119:AH119"/>
    <mergeCell ref="AI119:AI120"/>
  </mergeCells>
  <conditionalFormatting sqref="G4:G5">
    <cfRule type="duplicateValues" dxfId="83" priority="18"/>
  </conditionalFormatting>
  <conditionalFormatting sqref="G4:G5">
    <cfRule type="duplicateValues" dxfId="82" priority="19"/>
  </conditionalFormatting>
  <conditionalFormatting sqref="H4:H5">
    <cfRule type="duplicateValues" dxfId="81" priority="17"/>
  </conditionalFormatting>
  <conditionalFormatting sqref="G4:G5">
    <cfRule type="duplicateValues" dxfId="80" priority="20"/>
  </conditionalFormatting>
  <conditionalFormatting sqref="H4:H5">
    <cfRule type="duplicateValues" dxfId="79" priority="21"/>
  </conditionalFormatting>
  <conditionalFormatting sqref="H25">
    <cfRule type="duplicateValues" dxfId="78" priority="23"/>
  </conditionalFormatting>
  <conditionalFormatting sqref="G32:G33">
    <cfRule type="duplicateValues" dxfId="77" priority="8"/>
  </conditionalFormatting>
  <conditionalFormatting sqref="G32:G33">
    <cfRule type="duplicateValues" dxfId="76" priority="9"/>
  </conditionalFormatting>
  <conditionalFormatting sqref="H32:H33">
    <cfRule type="duplicateValues" dxfId="75" priority="7"/>
  </conditionalFormatting>
  <conditionalFormatting sqref="G32:G33">
    <cfRule type="duplicateValues" dxfId="74" priority="10"/>
  </conditionalFormatting>
  <conditionalFormatting sqref="H32:H33">
    <cfRule type="duplicateValues" dxfId="73" priority="11"/>
  </conditionalFormatting>
  <conditionalFormatting sqref="G119:G120">
    <cfRule type="duplicateValues" dxfId="72" priority="2"/>
  </conditionalFormatting>
  <conditionalFormatting sqref="G119:G120">
    <cfRule type="duplicateValues" dxfId="71" priority="3"/>
  </conditionalFormatting>
  <conditionalFormatting sqref="H119:H120">
    <cfRule type="duplicateValues" dxfId="70" priority="1"/>
  </conditionalFormatting>
  <conditionalFormatting sqref="G119:G120">
    <cfRule type="duplicateValues" dxfId="69" priority="4"/>
  </conditionalFormatting>
  <conditionalFormatting sqref="H119:H120">
    <cfRule type="duplicateValues" dxfId="68" priority="5"/>
  </conditionalFormatting>
  <conditionalFormatting sqref="I4:I5">
    <cfRule type="duplicateValues" dxfId="67" priority="47"/>
  </conditionalFormatting>
  <conditionalFormatting sqref="I25">
    <cfRule type="duplicateValues" dxfId="66" priority="48"/>
  </conditionalFormatting>
  <conditionalFormatting sqref="I32:I33">
    <cfRule type="duplicateValues" dxfId="65" priority="49"/>
  </conditionalFormatting>
  <conditionalFormatting sqref="I119:I120">
    <cfRule type="duplicateValues" dxfId="64" priority="50"/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4"/>
  <sheetViews>
    <sheetView view="pageBreakPreview" topLeftCell="G106" zoomScale="70" zoomScaleNormal="80" zoomScaleSheetLayoutView="70" workbookViewId="0">
      <selection activeCell="M124" sqref="M124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5.26953125" style="88" customWidth="1"/>
    <col min="4" max="4" width="17.81640625" style="88" customWidth="1"/>
    <col min="5" max="5" width="20.08984375" style="88" customWidth="1"/>
    <col min="6" max="6" width="16.81640625" style="88" customWidth="1"/>
    <col min="7" max="7" width="17.453125" style="88" customWidth="1"/>
    <col min="8" max="8" width="15.453125" style="88" customWidth="1"/>
    <col min="9" max="9" width="33" style="89" customWidth="1"/>
    <col min="10" max="14" width="6" style="88" customWidth="1"/>
    <col min="15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4.5" thickTop="1">
      <c r="A6" s="64">
        <v>1</v>
      </c>
      <c r="B6" s="29" t="s">
        <v>282</v>
      </c>
      <c r="C6" s="1" t="s">
        <v>128</v>
      </c>
      <c r="D6" s="1" t="s">
        <v>295</v>
      </c>
      <c r="E6" s="1" t="s">
        <v>219</v>
      </c>
      <c r="F6" s="1"/>
      <c r="G6" s="1" t="s">
        <v>1901</v>
      </c>
      <c r="H6" s="1" t="s">
        <v>1902</v>
      </c>
      <c r="I6" s="2" t="s">
        <v>1903</v>
      </c>
      <c r="J6" s="1">
        <v>1</v>
      </c>
      <c r="K6" s="1"/>
      <c r="L6" s="1">
        <v>1</v>
      </c>
      <c r="M6" s="1"/>
      <c r="N6" s="1"/>
      <c r="O6" s="1" t="s">
        <v>2415</v>
      </c>
      <c r="P6" s="20">
        <v>44158</v>
      </c>
      <c r="Q6" s="4" t="str">
        <f ca="1">DATEDIF(P6,NOW(),"Y")&amp;" Tahun "&amp;DATEDIF(P6,NOW(),"YM")&amp;" Bulan"&amp;DATEDIF(P6,NOW(),"MD")&amp;" Hari"</f>
        <v>1 Tahun 8 Bulan13 Hari</v>
      </c>
      <c r="R6" s="1" t="s">
        <v>58</v>
      </c>
      <c r="S6" s="1" t="s">
        <v>2708</v>
      </c>
      <c r="T6" s="1" t="s">
        <v>49</v>
      </c>
      <c r="U6" s="1" t="s">
        <v>50</v>
      </c>
      <c r="V6" s="1" t="s">
        <v>50</v>
      </c>
      <c r="W6" s="1" t="s">
        <v>51</v>
      </c>
      <c r="X6" s="2" t="s">
        <v>129</v>
      </c>
      <c r="Y6" s="71">
        <v>31017</v>
      </c>
      <c r="Z6" s="4" t="str">
        <f ca="1">DATEDIF(Y6,NOW(),"Y")&amp;" Tahun "&amp;DATEDIF(Y6,NOW(),"YM")&amp;" Bulan"</f>
        <v>37 Tahun 8 Bulan</v>
      </c>
      <c r="AA6" s="1"/>
      <c r="AB6" s="1"/>
      <c r="AC6" s="1" t="s">
        <v>4357</v>
      </c>
      <c r="AD6" s="1" t="s">
        <v>3141</v>
      </c>
      <c r="AE6" s="1"/>
      <c r="AF6" s="1" t="s">
        <v>57</v>
      </c>
      <c r="AG6" s="1"/>
      <c r="AH6" s="1"/>
      <c r="AI6" s="1"/>
      <c r="AJ6" s="1"/>
      <c r="AK6" s="286"/>
      <c r="AL6" s="1">
        <v>434853138</v>
      </c>
    </row>
    <row r="7" spans="1:38" s="97" customFormat="1" ht="14">
      <c r="A7" s="64">
        <v>2</v>
      </c>
      <c r="B7" s="29" t="s">
        <v>282</v>
      </c>
      <c r="C7" s="1" t="s">
        <v>128</v>
      </c>
      <c r="D7" s="1" t="s">
        <v>295</v>
      </c>
      <c r="E7" s="1" t="s">
        <v>1904</v>
      </c>
      <c r="F7" s="1" t="s">
        <v>1905</v>
      </c>
      <c r="G7" s="1" t="s">
        <v>1906</v>
      </c>
      <c r="H7" s="1" t="s">
        <v>1907</v>
      </c>
      <c r="I7" s="2" t="s">
        <v>1908</v>
      </c>
      <c r="J7" s="1">
        <v>1</v>
      </c>
      <c r="K7" s="1"/>
      <c r="L7" s="1">
        <v>1</v>
      </c>
      <c r="M7" s="1"/>
      <c r="N7" s="1"/>
      <c r="O7" s="1" t="s">
        <v>138</v>
      </c>
      <c r="P7" s="20">
        <v>42430</v>
      </c>
      <c r="Q7" s="4" t="str">
        <f t="shared" ref="Q7:Q71" ca="1" si="0">DATEDIF(P7,NOW(),"Y")&amp;" Tahun "&amp;DATEDIF(P7,NOW(),"YM")&amp;" Bulan"&amp;DATEDIF(P7,NOW(),"MD")&amp;" Hari"</f>
        <v>6 Tahun 5 Bulan4 Hari</v>
      </c>
      <c r="R7" s="1" t="s">
        <v>58</v>
      </c>
      <c r="S7" s="1" t="s">
        <v>146</v>
      </c>
      <c r="T7" s="1" t="s">
        <v>73</v>
      </c>
      <c r="U7" s="1" t="s">
        <v>68</v>
      </c>
      <c r="V7" s="1" t="s">
        <v>212</v>
      </c>
      <c r="W7" s="1" t="s">
        <v>76</v>
      </c>
      <c r="X7" s="2" t="s">
        <v>2709</v>
      </c>
      <c r="Y7" s="71">
        <v>35432</v>
      </c>
      <c r="Z7" s="4" t="str">
        <f t="shared" ref="Z7:Z71" ca="1" si="1">DATEDIF(Y7,NOW(),"Y")&amp;" Tahun "&amp;DATEDIF(Y7,NOW(),"YM")&amp;" Bulan"</f>
        <v>25 Tahun 7 Bulan</v>
      </c>
      <c r="AA7" s="1"/>
      <c r="AB7" s="1"/>
      <c r="AC7" s="1" t="s">
        <v>4357</v>
      </c>
      <c r="AD7" s="1" t="s">
        <v>4561</v>
      </c>
      <c r="AE7" s="1"/>
      <c r="AF7" s="1" t="s">
        <v>146</v>
      </c>
      <c r="AG7" s="1" t="s">
        <v>146</v>
      </c>
      <c r="AH7" s="1" t="s">
        <v>146</v>
      </c>
      <c r="AI7" s="1">
        <v>16014081257</v>
      </c>
      <c r="AJ7" s="1"/>
      <c r="AK7" s="286">
        <v>842824732956000</v>
      </c>
      <c r="AL7" s="1">
        <v>276794780</v>
      </c>
    </row>
    <row r="8" spans="1:38" s="97" customFormat="1" ht="14">
      <c r="A8" s="64">
        <v>3</v>
      </c>
      <c r="B8" s="29" t="s">
        <v>282</v>
      </c>
      <c r="C8" s="1" t="s">
        <v>128</v>
      </c>
      <c r="D8" s="1" t="s">
        <v>295</v>
      </c>
      <c r="E8" s="1" t="s">
        <v>1904</v>
      </c>
      <c r="F8" s="1" t="s">
        <v>1909</v>
      </c>
      <c r="G8" s="1" t="s">
        <v>1910</v>
      </c>
      <c r="H8" s="1" t="s">
        <v>1911</v>
      </c>
      <c r="I8" s="2" t="s">
        <v>80</v>
      </c>
      <c r="J8" s="1">
        <v>1</v>
      </c>
      <c r="K8" s="1"/>
      <c r="L8" s="1">
        <v>1</v>
      </c>
      <c r="M8" s="1"/>
      <c r="N8" s="1"/>
      <c r="O8" s="1" t="s">
        <v>6340</v>
      </c>
      <c r="P8" s="20">
        <v>42906</v>
      </c>
      <c r="Q8" s="4" t="str">
        <f t="shared" ca="1" si="0"/>
        <v>5 Tahun 1 Bulan16 Hari</v>
      </c>
      <c r="R8" s="1" t="s">
        <v>58</v>
      </c>
      <c r="S8" s="1" t="s">
        <v>146</v>
      </c>
      <c r="T8" s="1" t="s">
        <v>49</v>
      </c>
      <c r="U8" s="1" t="s">
        <v>66</v>
      </c>
      <c r="V8" s="1" t="s">
        <v>67</v>
      </c>
      <c r="W8" s="1" t="s">
        <v>76</v>
      </c>
      <c r="X8" s="2" t="s">
        <v>213</v>
      </c>
      <c r="Y8" s="71">
        <v>34837</v>
      </c>
      <c r="Z8" s="4" t="str">
        <f t="shared" ca="1" si="1"/>
        <v>27 Tahun 2 Bulan</v>
      </c>
      <c r="AA8" s="1"/>
      <c r="AB8" s="1"/>
      <c r="AC8" s="1" t="s">
        <v>4357</v>
      </c>
      <c r="AD8" s="1" t="s">
        <v>3142</v>
      </c>
      <c r="AE8" s="1"/>
      <c r="AF8" s="1" t="s">
        <v>146</v>
      </c>
      <c r="AG8" s="1" t="s">
        <v>146</v>
      </c>
      <c r="AH8" s="1" t="s">
        <v>3143</v>
      </c>
      <c r="AI8" s="1"/>
      <c r="AJ8" s="1"/>
      <c r="AK8" s="286">
        <v>916472541956000</v>
      </c>
      <c r="AL8" s="1">
        <v>573393305</v>
      </c>
    </row>
    <row r="9" spans="1:38" s="97" customFormat="1" ht="14">
      <c r="A9" s="64">
        <v>4</v>
      </c>
      <c r="B9" s="29" t="s">
        <v>282</v>
      </c>
      <c r="C9" s="1" t="s">
        <v>128</v>
      </c>
      <c r="D9" s="1" t="s">
        <v>295</v>
      </c>
      <c r="E9" s="1" t="s">
        <v>435</v>
      </c>
      <c r="F9" s="1" t="s">
        <v>1933</v>
      </c>
      <c r="G9" s="1" t="s">
        <v>1934</v>
      </c>
      <c r="H9" s="1" t="s">
        <v>1935</v>
      </c>
      <c r="I9" s="2" t="s">
        <v>1936</v>
      </c>
      <c r="J9" s="1">
        <v>1</v>
      </c>
      <c r="K9" s="1"/>
      <c r="L9" s="1">
        <v>1</v>
      </c>
      <c r="M9" s="1"/>
      <c r="N9" s="1"/>
      <c r="O9" s="1" t="s">
        <v>6343</v>
      </c>
      <c r="P9" s="20">
        <v>42965</v>
      </c>
      <c r="Q9" s="4" t="str">
        <f t="shared" ref="Q9:Q18" ca="1" si="2">DATEDIF(P9,NOW(),"Y")&amp;" Tahun "&amp;DATEDIF(P9,NOW(),"YM")&amp;" Bulan"&amp;DATEDIF(P9,NOW(),"MD")&amp;" Hari"</f>
        <v>4 Tahun 11 Bulan18 Hari</v>
      </c>
      <c r="R9" s="1" t="s">
        <v>78</v>
      </c>
      <c r="S9" s="1" t="s">
        <v>146</v>
      </c>
      <c r="T9" s="1" t="s">
        <v>49</v>
      </c>
      <c r="U9" s="1" t="s">
        <v>50</v>
      </c>
      <c r="V9" s="1" t="s">
        <v>50</v>
      </c>
      <c r="W9" s="1" t="s">
        <v>56</v>
      </c>
      <c r="X9" s="2" t="s">
        <v>129</v>
      </c>
      <c r="Y9" s="71">
        <v>26947</v>
      </c>
      <c r="Z9" s="4" t="str">
        <f t="shared" ref="Z9:Z17" ca="1" si="3">DATEDIF(Y9,NOW(),"Y")&amp;" Tahun "&amp;DATEDIF(Y9,NOW(),"YM")&amp;" Bulan"</f>
        <v>48 Tahun 9 Bulan</v>
      </c>
      <c r="AA9" s="1"/>
      <c r="AB9" s="1"/>
      <c r="AC9" s="1" t="s">
        <v>4357</v>
      </c>
      <c r="AD9" s="1" t="s">
        <v>4675</v>
      </c>
      <c r="AE9" s="1"/>
      <c r="AF9" s="1" t="s">
        <v>146</v>
      </c>
      <c r="AG9" s="1" t="s">
        <v>146</v>
      </c>
      <c r="AH9" s="1" t="s">
        <v>146</v>
      </c>
      <c r="AI9" s="1">
        <v>17064029378</v>
      </c>
      <c r="AJ9" s="1"/>
      <c r="AK9" s="286">
        <v>834324675956000</v>
      </c>
      <c r="AL9" s="1">
        <v>471163821</v>
      </c>
    </row>
    <row r="10" spans="1:38" s="97" customFormat="1" ht="14">
      <c r="A10" s="64">
        <v>5</v>
      </c>
      <c r="B10" s="29" t="s">
        <v>282</v>
      </c>
      <c r="C10" s="1" t="s">
        <v>128</v>
      </c>
      <c r="D10" s="1" t="s">
        <v>295</v>
      </c>
      <c r="E10" s="1" t="s">
        <v>164</v>
      </c>
      <c r="F10" s="1" t="s">
        <v>1927</v>
      </c>
      <c r="G10" s="1" t="s">
        <v>1928</v>
      </c>
      <c r="H10" s="1" t="s">
        <v>1929</v>
      </c>
      <c r="I10" s="2" t="s">
        <v>1930</v>
      </c>
      <c r="J10" s="1"/>
      <c r="K10" s="1">
        <v>1</v>
      </c>
      <c r="L10" s="1">
        <v>1</v>
      </c>
      <c r="M10" s="1"/>
      <c r="N10" s="1"/>
      <c r="O10" s="1" t="s">
        <v>102</v>
      </c>
      <c r="P10" s="20">
        <v>42942</v>
      </c>
      <c r="Q10" s="4" t="str">
        <f t="shared" ca="1" si="2"/>
        <v>5 Tahun 0 Bulan10 Hari</v>
      </c>
      <c r="R10" s="1" t="s">
        <v>58</v>
      </c>
      <c r="S10" s="1" t="s">
        <v>146</v>
      </c>
      <c r="T10" s="1" t="s">
        <v>49</v>
      </c>
      <c r="U10" s="1" t="s">
        <v>50</v>
      </c>
      <c r="V10" s="1" t="s">
        <v>50</v>
      </c>
      <c r="W10" s="1" t="s">
        <v>204</v>
      </c>
      <c r="X10" s="2" t="s">
        <v>2715</v>
      </c>
      <c r="Y10" s="71">
        <v>35263</v>
      </c>
      <c r="Z10" s="4" t="str">
        <f t="shared" ca="1" si="3"/>
        <v>26 Tahun 0 Bulan</v>
      </c>
      <c r="AA10" s="1"/>
      <c r="AB10" s="1"/>
      <c r="AC10" s="1" t="s">
        <v>4357</v>
      </c>
      <c r="AD10" s="1" t="s">
        <v>4664</v>
      </c>
      <c r="AE10" s="1"/>
      <c r="AF10" s="1" t="s">
        <v>146</v>
      </c>
      <c r="AG10" s="1" t="s">
        <v>146</v>
      </c>
      <c r="AH10" s="1" t="s">
        <v>146</v>
      </c>
      <c r="AI10" s="1">
        <v>17064029337</v>
      </c>
      <c r="AJ10" s="1"/>
      <c r="AK10" s="286"/>
      <c r="AL10" s="1"/>
    </row>
    <row r="11" spans="1:38" s="97" customFormat="1" ht="14">
      <c r="A11" s="64">
        <v>6</v>
      </c>
      <c r="B11" s="29" t="s">
        <v>282</v>
      </c>
      <c r="C11" s="1" t="s">
        <v>128</v>
      </c>
      <c r="D11" s="1" t="s">
        <v>295</v>
      </c>
      <c r="E11" s="1" t="s">
        <v>164</v>
      </c>
      <c r="F11" s="1"/>
      <c r="G11" s="578" t="s">
        <v>3375</v>
      </c>
      <c r="H11" s="1" t="s">
        <v>1931</v>
      </c>
      <c r="I11" s="2" t="s">
        <v>1932</v>
      </c>
      <c r="J11" s="1">
        <v>1</v>
      </c>
      <c r="K11" s="1"/>
      <c r="L11" s="1">
        <v>1</v>
      </c>
      <c r="M11" s="1"/>
      <c r="N11" s="1"/>
      <c r="O11" s="1" t="s">
        <v>103</v>
      </c>
      <c r="P11" s="20">
        <v>44235</v>
      </c>
      <c r="Q11" s="4" t="str">
        <f t="shared" ca="1" si="2"/>
        <v>1 Tahun 5 Bulan28 Hari</v>
      </c>
      <c r="R11" s="1" t="s">
        <v>58</v>
      </c>
      <c r="S11" s="1"/>
      <c r="T11" s="1" t="s">
        <v>73</v>
      </c>
      <c r="U11" s="1" t="s">
        <v>68</v>
      </c>
      <c r="V11" s="1" t="s">
        <v>140</v>
      </c>
      <c r="W11" s="1" t="s">
        <v>76</v>
      </c>
      <c r="X11" s="2" t="s">
        <v>2492</v>
      </c>
      <c r="Y11" s="71">
        <v>36344</v>
      </c>
      <c r="Z11" s="4" t="str">
        <f t="shared" ca="1" si="3"/>
        <v>23 Tahun 1 Bulan</v>
      </c>
      <c r="AA11" s="1"/>
      <c r="AB11" s="1"/>
      <c r="AC11" s="1" t="s">
        <v>4357</v>
      </c>
      <c r="AD11" s="1" t="s">
        <v>3144</v>
      </c>
      <c r="AE11" s="1"/>
      <c r="AF11" s="1"/>
      <c r="AG11" s="1"/>
      <c r="AH11" s="1" t="s">
        <v>68</v>
      </c>
      <c r="AI11" s="1"/>
      <c r="AJ11" s="1"/>
      <c r="AK11" s="286">
        <v>478495401952000</v>
      </c>
      <c r="AL11" s="1">
        <v>605235051</v>
      </c>
    </row>
    <row r="12" spans="1:38" s="97" customFormat="1" ht="14">
      <c r="A12" s="64">
        <v>7</v>
      </c>
      <c r="B12" s="29" t="s">
        <v>282</v>
      </c>
      <c r="C12" s="1" t="s">
        <v>128</v>
      </c>
      <c r="D12" s="1" t="s">
        <v>295</v>
      </c>
      <c r="E12" s="1" t="s">
        <v>853</v>
      </c>
      <c r="F12" s="1" t="s">
        <v>1916</v>
      </c>
      <c r="G12" s="1" t="s">
        <v>1917</v>
      </c>
      <c r="H12" s="1" t="s">
        <v>1918</v>
      </c>
      <c r="I12" s="2" t="s">
        <v>1919</v>
      </c>
      <c r="J12" s="1">
        <v>1</v>
      </c>
      <c r="K12" s="1"/>
      <c r="L12" s="1">
        <v>1</v>
      </c>
      <c r="M12" s="1"/>
      <c r="N12" s="1"/>
      <c r="O12" s="1" t="s">
        <v>102</v>
      </c>
      <c r="P12" s="20">
        <v>42745</v>
      </c>
      <c r="Q12" s="4" t="str">
        <f t="shared" ca="1" si="2"/>
        <v>5 Tahun 6 Bulan26 Hari</v>
      </c>
      <c r="R12" s="1" t="s">
        <v>58</v>
      </c>
      <c r="S12" s="1" t="s">
        <v>146</v>
      </c>
      <c r="T12" s="1" t="s">
        <v>49</v>
      </c>
      <c r="U12" s="1" t="s">
        <v>66</v>
      </c>
      <c r="V12" s="1" t="s">
        <v>118</v>
      </c>
      <c r="W12" s="1" t="s">
        <v>76</v>
      </c>
      <c r="X12" s="2" t="s">
        <v>2448</v>
      </c>
      <c r="Y12" s="71" t="s">
        <v>2711</v>
      </c>
      <c r="Z12" s="4" t="str">
        <f t="shared" ca="1" si="3"/>
        <v>23 Tahun 8 Bulan</v>
      </c>
      <c r="AA12" s="1"/>
      <c r="AB12" s="1"/>
      <c r="AC12" s="1" t="s">
        <v>4357</v>
      </c>
      <c r="AD12" s="1" t="s">
        <v>4549</v>
      </c>
      <c r="AE12" s="1"/>
      <c r="AF12" s="1" t="s">
        <v>146</v>
      </c>
      <c r="AG12" s="1" t="s">
        <v>146</v>
      </c>
      <c r="AH12" s="1" t="s">
        <v>146</v>
      </c>
      <c r="AI12" s="1">
        <v>17010933442</v>
      </c>
      <c r="AJ12" s="1"/>
      <c r="AK12" s="286">
        <v>916486194956000</v>
      </c>
      <c r="AL12" s="1">
        <v>459932055</v>
      </c>
    </row>
    <row r="13" spans="1:38" s="97" customFormat="1" ht="14">
      <c r="A13" s="64">
        <v>8</v>
      </c>
      <c r="B13" s="29" t="s">
        <v>282</v>
      </c>
      <c r="C13" s="1" t="s">
        <v>128</v>
      </c>
      <c r="D13" s="1" t="s">
        <v>295</v>
      </c>
      <c r="E13" s="1" t="s">
        <v>853</v>
      </c>
      <c r="F13" s="1" t="s">
        <v>1924</v>
      </c>
      <c r="G13" s="1" t="s">
        <v>1925</v>
      </c>
      <c r="H13" s="5" t="s">
        <v>4480</v>
      </c>
      <c r="I13" s="2" t="s">
        <v>1926</v>
      </c>
      <c r="J13" s="1">
        <v>1</v>
      </c>
      <c r="K13" s="1"/>
      <c r="L13" s="1">
        <v>1</v>
      </c>
      <c r="M13" s="1"/>
      <c r="N13" s="1"/>
      <c r="O13" s="1" t="s">
        <v>99</v>
      </c>
      <c r="P13" s="20">
        <v>42845</v>
      </c>
      <c r="Q13" s="4" t="str">
        <f t="shared" ca="1" si="2"/>
        <v>5 Tahun 3 Bulan16 Hari</v>
      </c>
      <c r="R13" s="1" t="s">
        <v>58</v>
      </c>
      <c r="S13" s="1" t="s">
        <v>146</v>
      </c>
      <c r="T13" s="1" t="s">
        <v>73</v>
      </c>
      <c r="U13" s="1" t="s">
        <v>68</v>
      </c>
      <c r="V13" s="1" t="s">
        <v>68</v>
      </c>
      <c r="W13" s="1" t="s">
        <v>88</v>
      </c>
      <c r="X13" s="2" t="s">
        <v>2714</v>
      </c>
      <c r="Y13" s="71">
        <v>33893</v>
      </c>
      <c r="Z13" s="4" t="str">
        <f t="shared" ca="1" si="3"/>
        <v>29 Tahun 9 Bulan</v>
      </c>
      <c r="AA13" s="1"/>
      <c r="AB13" s="1"/>
      <c r="AC13" s="1" t="s">
        <v>4357</v>
      </c>
      <c r="AD13" s="1" t="s">
        <v>4661</v>
      </c>
      <c r="AE13" s="1"/>
      <c r="AF13" s="1" t="s">
        <v>146</v>
      </c>
      <c r="AG13" s="1" t="s">
        <v>146</v>
      </c>
      <c r="AH13" s="1" t="s">
        <v>146</v>
      </c>
      <c r="AI13" s="1"/>
      <c r="AJ13" s="1"/>
      <c r="AK13" s="286">
        <v>916473150956000</v>
      </c>
      <c r="AL13" s="1">
        <v>588526873</v>
      </c>
    </row>
    <row r="14" spans="1:38" s="97" customFormat="1" ht="14">
      <c r="A14" s="64">
        <v>9</v>
      </c>
      <c r="B14" s="29" t="s">
        <v>282</v>
      </c>
      <c r="C14" s="1" t="s">
        <v>128</v>
      </c>
      <c r="D14" s="1" t="s">
        <v>295</v>
      </c>
      <c r="E14" s="1" t="s">
        <v>853</v>
      </c>
      <c r="F14" s="1" t="s">
        <v>1937</v>
      </c>
      <c r="G14" s="1" t="s">
        <v>1938</v>
      </c>
      <c r="H14" s="1" t="s">
        <v>1939</v>
      </c>
      <c r="I14" s="2" t="s">
        <v>1940</v>
      </c>
      <c r="J14" s="1">
        <v>1</v>
      </c>
      <c r="K14" s="1"/>
      <c r="L14" s="1">
        <v>1</v>
      </c>
      <c r="M14" s="1"/>
      <c r="N14" s="1"/>
      <c r="O14" s="1" t="s">
        <v>95</v>
      </c>
      <c r="P14" s="20">
        <v>42543</v>
      </c>
      <c r="Q14" s="4" t="str">
        <f t="shared" ca="1" si="2"/>
        <v>6 Tahun 1 Bulan14 Hari</v>
      </c>
      <c r="R14" s="1" t="s">
        <v>81</v>
      </c>
      <c r="S14" s="1" t="s">
        <v>146</v>
      </c>
      <c r="T14" s="1" t="s">
        <v>49</v>
      </c>
      <c r="U14" s="1" t="s">
        <v>50</v>
      </c>
      <c r="V14" s="1" t="s">
        <v>50</v>
      </c>
      <c r="W14" s="1" t="s">
        <v>56</v>
      </c>
      <c r="X14" s="2" t="s">
        <v>261</v>
      </c>
      <c r="Y14" s="71">
        <v>32100</v>
      </c>
      <c r="Z14" s="4" t="str">
        <f t="shared" ca="1" si="3"/>
        <v>34 Tahun 8 Bulan</v>
      </c>
      <c r="AA14" s="1"/>
      <c r="AB14" s="1"/>
      <c r="AC14" s="1" t="s">
        <v>4357</v>
      </c>
      <c r="AD14" s="1" t="s">
        <v>4664</v>
      </c>
      <c r="AE14" s="1"/>
      <c r="AF14" s="1" t="s">
        <v>146</v>
      </c>
      <c r="AG14" s="1" t="s">
        <v>146</v>
      </c>
      <c r="AH14" s="1" t="s">
        <v>146</v>
      </c>
      <c r="AI14" s="1"/>
      <c r="AJ14" s="1"/>
      <c r="AK14" s="286"/>
      <c r="AL14" s="1"/>
    </row>
    <row r="15" spans="1:38" s="97" customFormat="1" ht="14">
      <c r="A15" s="64">
        <v>10</v>
      </c>
      <c r="B15" s="29" t="s">
        <v>282</v>
      </c>
      <c r="C15" s="1" t="s">
        <v>128</v>
      </c>
      <c r="D15" s="1" t="s">
        <v>295</v>
      </c>
      <c r="E15" s="1" t="s">
        <v>296</v>
      </c>
      <c r="F15" s="1"/>
      <c r="G15" s="578" t="s">
        <v>3384</v>
      </c>
      <c r="H15" s="1" t="s">
        <v>1956</v>
      </c>
      <c r="I15" s="2" t="s">
        <v>1957</v>
      </c>
      <c r="J15" s="1">
        <v>1</v>
      </c>
      <c r="K15" s="1"/>
      <c r="L15" s="1">
        <v>1</v>
      </c>
      <c r="M15" s="1"/>
      <c r="N15" s="1"/>
      <c r="O15" s="1" t="s">
        <v>120</v>
      </c>
      <c r="P15" s="20">
        <v>44247</v>
      </c>
      <c r="Q15" s="4" t="str">
        <f t="shared" ca="1" si="2"/>
        <v>1 Tahun 5 Bulan16 Hari</v>
      </c>
      <c r="R15" s="1" t="s">
        <v>54</v>
      </c>
      <c r="S15" s="1" t="s">
        <v>62</v>
      </c>
      <c r="T15" s="1" t="s">
        <v>73</v>
      </c>
      <c r="U15" s="1" t="s">
        <v>68</v>
      </c>
      <c r="V15" s="1" t="s">
        <v>68</v>
      </c>
      <c r="W15" s="1" t="s">
        <v>76</v>
      </c>
      <c r="X15" s="2" t="s">
        <v>2709</v>
      </c>
      <c r="Y15" s="71">
        <v>35621</v>
      </c>
      <c r="Z15" s="4" t="str">
        <f t="shared" ca="1" si="3"/>
        <v>25 Tahun 0 Bulan</v>
      </c>
      <c r="AA15" s="1"/>
      <c r="AB15" s="1"/>
      <c r="AC15" s="1" t="s">
        <v>4357</v>
      </c>
      <c r="AD15" s="1" t="s">
        <v>4660</v>
      </c>
      <c r="AE15" s="1"/>
      <c r="AF15" s="1"/>
      <c r="AG15" s="1"/>
      <c r="AH15" s="1"/>
      <c r="AI15" s="1"/>
      <c r="AJ15" s="1"/>
      <c r="AK15" s="286"/>
      <c r="AL15" s="1"/>
    </row>
    <row r="16" spans="1:38" s="97" customFormat="1" ht="14">
      <c r="A16" s="64">
        <v>11</v>
      </c>
      <c r="B16" s="29" t="s">
        <v>282</v>
      </c>
      <c r="C16" s="1" t="s">
        <v>128</v>
      </c>
      <c r="D16" s="1" t="s">
        <v>295</v>
      </c>
      <c r="E16" s="1" t="s">
        <v>853</v>
      </c>
      <c r="F16" s="1"/>
      <c r="G16" s="578" t="s">
        <v>3385</v>
      </c>
      <c r="H16" s="1" t="s">
        <v>1958</v>
      </c>
      <c r="I16" s="2" t="s">
        <v>1959</v>
      </c>
      <c r="J16" s="1">
        <v>1</v>
      </c>
      <c r="K16" s="1"/>
      <c r="L16" s="1">
        <v>1</v>
      </c>
      <c r="M16" s="1"/>
      <c r="N16" s="1"/>
      <c r="O16" s="1" t="s">
        <v>99</v>
      </c>
      <c r="P16" s="20">
        <v>44247</v>
      </c>
      <c r="Q16" s="4" t="str">
        <f t="shared" ca="1" si="2"/>
        <v>1 Tahun 5 Bulan16 Hari</v>
      </c>
      <c r="R16" s="1" t="s">
        <v>54</v>
      </c>
      <c r="S16" s="1" t="s">
        <v>62</v>
      </c>
      <c r="T16" s="1" t="s">
        <v>49</v>
      </c>
      <c r="U16" s="1" t="s">
        <v>50</v>
      </c>
      <c r="V16" s="1" t="s">
        <v>50</v>
      </c>
      <c r="W16" s="1" t="s">
        <v>76</v>
      </c>
      <c r="X16" s="2" t="s">
        <v>57</v>
      </c>
      <c r="Y16" s="71">
        <v>36698</v>
      </c>
      <c r="Z16" s="4" t="str">
        <f t="shared" ca="1" si="3"/>
        <v>22 Tahun 1 Bulan</v>
      </c>
      <c r="AA16" s="1"/>
      <c r="AB16" s="1"/>
      <c r="AC16" s="1" t="s">
        <v>4357</v>
      </c>
      <c r="AD16" s="1" t="s">
        <v>4663</v>
      </c>
      <c r="AE16" s="1"/>
      <c r="AF16" s="1"/>
      <c r="AG16" s="1"/>
      <c r="AH16" s="1"/>
      <c r="AI16" s="1"/>
      <c r="AJ16" s="1"/>
      <c r="AK16" s="286"/>
      <c r="AL16" s="1"/>
    </row>
    <row r="17" spans="1:38" s="97" customFormat="1" ht="14">
      <c r="A17" s="64">
        <v>12</v>
      </c>
      <c r="B17" s="1" t="s">
        <v>282</v>
      </c>
      <c r="C17" s="1" t="s">
        <v>128</v>
      </c>
      <c r="D17" s="1" t="s">
        <v>295</v>
      </c>
      <c r="E17" s="1" t="s">
        <v>853</v>
      </c>
      <c r="F17" s="1" t="s">
        <v>4964</v>
      </c>
      <c r="G17" s="1" t="s">
        <v>3723</v>
      </c>
      <c r="H17" s="1" t="s">
        <v>3724</v>
      </c>
      <c r="I17" s="2" t="s">
        <v>3725</v>
      </c>
      <c r="J17" s="1">
        <v>1</v>
      </c>
      <c r="K17" s="1"/>
      <c r="L17" s="1">
        <v>1</v>
      </c>
      <c r="M17" s="1"/>
      <c r="N17" s="1"/>
      <c r="O17" s="1" t="s">
        <v>107</v>
      </c>
      <c r="P17" s="20">
        <v>44397</v>
      </c>
      <c r="Q17" s="4" t="str">
        <f t="shared" ca="1" si="2"/>
        <v>1 Tahun 0 Bulan16 Hari</v>
      </c>
      <c r="R17" s="1" t="s">
        <v>157</v>
      </c>
      <c r="S17" s="1" t="s">
        <v>3726</v>
      </c>
      <c r="T17" s="1" t="s">
        <v>73</v>
      </c>
      <c r="U17" s="1" t="s">
        <v>68</v>
      </c>
      <c r="V17" s="1" t="s">
        <v>146</v>
      </c>
      <c r="W17" s="1" t="s">
        <v>76</v>
      </c>
      <c r="X17" s="2" t="s">
        <v>3727</v>
      </c>
      <c r="Y17" s="71">
        <v>32910</v>
      </c>
      <c r="Z17" s="4" t="str">
        <f t="shared" ca="1" si="3"/>
        <v>32 Tahun 5 Bulan</v>
      </c>
      <c r="AA17" s="1"/>
      <c r="AB17" s="1"/>
      <c r="AC17" s="1" t="s">
        <v>4357</v>
      </c>
      <c r="AD17" s="1" t="s">
        <v>3881</v>
      </c>
      <c r="AE17" s="1"/>
      <c r="AF17" s="1" t="s">
        <v>146</v>
      </c>
      <c r="AG17" s="1"/>
      <c r="AH17" s="1" t="s">
        <v>68</v>
      </c>
      <c r="AI17" s="1"/>
      <c r="AJ17" s="1"/>
      <c r="AK17" s="287"/>
      <c r="AL17" s="7"/>
    </row>
    <row r="18" spans="1:38" s="97" customFormat="1" ht="14">
      <c r="A18" s="64">
        <v>13</v>
      </c>
      <c r="B18" s="1" t="s">
        <v>282</v>
      </c>
      <c r="C18" s="1" t="s">
        <v>128</v>
      </c>
      <c r="D18" s="1" t="s">
        <v>295</v>
      </c>
      <c r="E18" s="1" t="s">
        <v>853</v>
      </c>
      <c r="F18" s="1" t="s">
        <v>796</v>
      </c>
      <c r="G18" s="1" t="s">
        <v>797</v>
      </c>
      <c r="H18" s="1" t="s">
        <v>798</v>
      </c>
      <c r="I18" s="2" t="s">
        <v>799</v>
      </c>
      <c r="J18" s="1">
        <v>1</v>
      </c>
      <c r="K18" s="1"/>
      <c r="L18" s="1">
        <v>1</v>
      </c>
      <c r="M18" s="1"/>
      <c r="N18" s="1"/>
      <c r="O18" s="1" t="s">
        <v>107</v>
      </c>
      <c r="P18" s="20">
        <v>43845</v>
      </c>
      <c r="Q18" s="4" t="str">
        <f t="shared" ca="1" si="2"/>
        <v>2 Tahun 6 Bulan21 Hari</v>
      </c>
      <c r="R18" s="1" t="s">
        <v>54</v>
      </c>
      <c r="S18" s="1" t="s">
        <v>62</v>
      </c>
      <c r="T18" s="1" t="s">
        <v>73</v>
      </c>
      <c r="U18" s="1" t="s">
        <v>74</v>
      </c>
      <c r="V18" s="1" t="s">
        <v>142</v>
      </c>
      <c r="W18" s="1" t="s">
        <v>76</v>
      </c>
      <c r="X18" s="2" t="s">
        <v>356</v>
      </c>
      <c r="Y18" s="71">
        <v>32448</v>
      </c>
      <c r="Z18" s="4" t="str">
        <f ca="1">DATEDIF(Y18,NOW(),"Y")&amp;" Tahun "&amp;DATEDIF(Y18,NOW(),"YM")&amp;" Bulan"</f>
        <v>33 Tahun 9 Bulan</v>
      </c>
      <c r="AA18" s="1"/>
      <c r="AB18" s="1"/>
      <c r="AC18" s="1" t="s">
        <v>4527</v>
      </c>
      <c r="AD18" s="1" t="s">
        <v>2885</v>
      </c>
      <c r="AE18" s="1"/>
      <c r="AF18" s="1" t="s">
        <v>57</v>
      </c>
      <c r="AG18" s="1"/>
      <c r="AH18" s="1"/>
      <c r="AI18" s="1">
        <v>19082542242</v>
      </c>
      <c r="AJ18" s="1" t="s">
        <v>2886</v>
      </c>
      <c r="AK18" s="286">
        <v>665162293915000</v>
      </c>
      <c r="AL18" s="1">
        <v>761972425</v>
      </c>
    </row>
    <row r="19" spans="1:38" s="97" customFormat="1" ht="14">
      <c r="A19" s="64">
        <v>14</v>
      </c>
      <c r="B19" s="1" t="s">
        <v>282</v>
      </c>
      <c r="C19" s="1" t="s">
        <v>128</v>
      </c>
      <c r="D19" s="7" t="s">
        <v>295</v>
      </c>
      <c r="E19" s="1" t="s">
        <v>853</v>
      </c>
      <c r="F19" s="1" t="s">
        <v>6323</v>
      </c>
      <c r="G19" s="1" t="s">
        <v>6308</v>
      </c>
      <c r="H19" s="1" t="s">
        <v>6309</v>
      </c>
      <c r="I19" s="2" t="s">
        <v>6310</v>
      </c>
      <c r="J19" s="1">
        <v>1</v>
      </c>
      <c r="K19" s="1"/>
      <c r="L19" s="1">
        <v>1</v>
      </c>
      <c r="M19" s="1"/>
      <c r="N19" s="1"/>
      <c r="O19" s="1" t="s">
        <v>120</v>
      </c>
      <c r="P19" s="20">
        <v>43836</v>
      </c>
      <c r="Q19" s="4" t="s">
        <v>6311</v>
      </c>
      <c r="R19" s="1" t="s">
        <v>6312</v>
      </c>
      <c r="S19" s="1" t="s">
        <v>6313</v>
      </c>
      <c r="T19" s="1" t="s">
        <v>73</v>
      </c>
      <c r="U19" s="1" t="s">
        <v>68</v>
      </c>
      <c r="V19" s="1" t="s">
        <v>140</v>
      </c>
      <c r="W19" s="1" t="s">
        <v>76</v>
      </c>
      <c r="X19" s="2" t="s">
        <v>205</v>
      </c>
      <c r="Y19" s="71">
        <v>34490</v>
      </c>
      <c r="Z19" s="4" t="s">
        <v>6314</v>
      </c>
      <c r="AA19" s="1"/>
      <c r="AB19" s="1"/>
      <c r="AC19" s="1" t="s">
        <v>4527</v>
      </c>
      <c r="AD19" s="1" t="s">
        <v>6270</v>
      </c>
      <c r="AE19" s="1"/>
      <c r="AF19" s="1"/>
      <c r="AG19" s="1"/>
      <c r="AH19" s="1"/>
      <c r="AI19" s="82">
        <v>20008505180</v>
      </c>
      <c r="AJ19" s="310" t="s">
        <v>6315</v>
      </c>
      <c r="AK19" s="286"/>
      <c r="AL19" s="1" t="s">
        <v>6316</v>
      </c>
    </row>
    <row r="20" spans="1:38" s="97" customFormat="1" ht="14">
      <c r="A20" s="64">
        <v>15</v>
      </c>
      <c r="B20" s="29" t="s">
        <v>282</v>
      </c>
      <c r="C20" s="1" t="s">
        <v>128</v>
      </c>
      <c r="D20" s="1" t="s">
        <v>295</v>
      </c>
      <c r="E20" s="1" t="s">
        <v>769</v>
      </c>
      <c r="F20" s="1" t="s">
        <v>6328</v>
      </c>
      <c r="G20" s="1" t="s">
        <v>790</v>
      </c>
      <c r="H20" s="1" t="s">
        <v>791</v>
      </c>
      <c r="I20" s="2" t="s">
        <v>792</v>
      </c>
      <c r="J20" s="1">
        <v>1</v>
      </c>
      <c r="K20" s="1"/>
      <c r="L20" s="1">
        <v>1</v>
      </c>
      <c r="M20" s="1"/>
      <c r="N20" s="1"/>
      <c r="O20" s="1" t="s">
        <v>107</v>
      </c>
      <c r="P20" s="20">
        <v>43845</v>
      </c>
      <c r="Q20" s="4" t="str">
        <f ca="1">DATEDIF(P20,NOW(),"Y")&amp;" Tahun "&amp;DATEDIF(P20,NOW(),"YM")&amp;" Bulan"&amp;DATEDIF(P20,NOW(),"MD")&amp;" Hari"</f>
        <v>2 Tahun 6 Bulan21 Hari</v>
      </c>
      <c r="R20" s="1" t="s">
        <v>54</v>
      </c>
      <c r="S20" s="1"/>
      <c r="T20" s="1" t="s">
        <v>49</v>
      </c>
      <c r="U20" s="1" t="s">
        <v>50</v>
      </c>
      <c r="V20" s="1" t="s">
        <v>2440</v>
      </c>
      <c r="W20" s="1" t="s">
        <v>76</v>
      </c>
      <c r="X20" s="2" t="s">
        <v>2470</v>
      </c>
      <c r="Y20" s="71">
        <v>36851</v>
      </c>
      <c r="Z20" s="4" t="str">
        <f ca="1">DATEDIF(Y20,NOW(),"Y")&amp;" Tahun "&amp;DATEDIF(Y20,NOW(),"YM")&amp;" Bulan"</f>
        <v>21 Tahun 8 Bulan</v>
      </c>
      <c r="AA20" s="1"/>
      <c r="AB20" s="1"/>
      <c r="AC20" s="1" t="s">
        <v>4357</v>
      </c>
      <c r="AD20" s="1" t="s">
        <v>2881</v>
      </c>
      <c r="AE20" s="1"/>
      <c r="AF20" s="1" t="s">
        <v>57</v>
      </c>
      <c r="AG20" s="1"/>
      <c r="AH20" s="1"/>
      <c r="AI20" s="1">
        <v>19082542218</v>
      </c>
      <c r="AJ20" s="1" t="s">
        <v>2882</v>
      </c>
      <c r="AK20" s="286"/>
      <c r="AL20" s="1"/>
    </row>
    <row r="21" spans="1:38" s="97" customFormat="1" ht="14">
      <c r="A21" s="64">
        <v>16</v>
      </c>
      <c r="B21" s="29" t="s">
        <v>282</v>
      </c>
      <c r="C21" s="1" t="s">
        <v>128</v>
      </c>
      <c r="D21" s="1" t="s">
        <v>295</v>
      </c>
      <c r="E21" s="1" t="s">
        <v>530</v>
      </c>
      <c r="F21" s="1" t="s">
        <v>1920</v>
      </c>
      <c r="G21" s="1" t="s">
        <v>1921</v>
      </c>
      <c r="H21" s="1" t="s">
        <v>1922</v>
      </c>
      <c r="I21" s="2" t="s">
        <v>1923</v>
      </c>
      <c r="J21" s="1">
        <v>1</v>
      </c>
      <c r="K21" s="1"/>
      <c r="L21" s="1">
        <v>1</v>
      </c>
      <c r="M21" s="1"/>
      <c r="N21" s="1"/>
      <c r="O21" s="1" t="s">
        <v>83</v>
      </c>
      <c r="P21" s="20">
        <v>42577</v>
      </c>
      <c r="Q21" s="4" t="str">
        <f ca="1">DATEDIF(P21,NOW(),"Y")&amp;" Tahun "&amp;DATEDIF(P21,NOW(),"YM")&amp;" Bulan"&amp;DATEDIF(P21,NOW(),"MD")&amp;" Hari"</f>
        <v>6 Tahun 0 Bulan10 Hari</v>
      </c>
      <c r="R21" s="1" t="s">
        <v>58</v>
      </c>
      <c r="S21" s="1" t="s">
        <v>146</v>
      </c>
      <c r="T21" s="1" t="s">
        <v>73</v>
      </c>
      <c r="U21" s="1" t="s">
        <v>68</v>
      </c>
      <c r="V21" s="1" t="s">
        <v>68</v>
      </c>
      <c r="W21" s="1" t="s">
        <v>76</v>
      </c>
      <c r="X21" s="2" t="s">
        <v>2712</v>
      </c>
      <c r="Y21" s="71" t="s">
        <v>2713</v>
      </c>
      <c r="Z21" s="4" t="str">
        <f ca="1">DATEDIF(Y21,NOW(),"Y")&amp;" Tahun "&amp;DATEDIF(Y21,NOW(),"YM")&amp;" Bulan"</f>
        <v>27 Tahun 8 Bulan</v>
      </c>
      <c r="AA21" s="1"/>
      <c r="AB21" s="1"/>
      <c r="AC21" s="1" t="s">
        <v>4357</v>
      </c>
      <c r="AD21" s="1" t="s">
        <v>4662</v>
      </c>
      <c r="AE21" s="1"/>
      <c r="AF21" s="1" t="s">
        <v>146</v>
      </c>
      <c r="AG21" s="1" t="s">
        <v>146</v>
      </c>
      <c r="AH21" s="1" t="s">
        <v>146</v>
      </c>
      <c r="AI21" s="1">
        <v>16035967278</v>
      </c>
      <c r="AJ21" s="1"/>
      <c r="AK21" s="286">
        <v>951034537956000</v>
      </c>
      <c r="AL21" s="1">
        <v>839906545</v>
      </c>
    </row>
    <row r="22" spans="1:38" s="97" customFormat="1" ht="14">
      <c r="A22" s="64">
        <v>17</v>
      </c>
      <c r="B22" s="29" t="s">
        <v>282</v>
      </c>
      <c r="C22" s="1" t="s">
        <v>128</v>
      </c>
      <c r="D22" s="1" t="s">
        <v>1896</v>
      </c>
      <c r="E22" s="1" t="s">
        <v>616</v>
      </c>
      <c r="F22" s="1" t="s">
        <v>1897</v>
      </c>
      <c r="G22" s="1" t="s">
        <v>1898</v>
      </c>
      <c r="H22" s="1" t="s">
        <v>1899</v>
      </c>
      <c r="I22" s="2" t="s">
        <v>1900</v>
      </c>
      <c r="J22" s="1">
        <v>1</v>
      </c>
      <c r="K22" s="1"/>
      <c r="L22" s="1">
        <v>1</v>
      </c>
      <c r="M22" s="1"/>
      <c r="N22" s="1"/>
      <c r="O22" s="1" t="s">
        <v>99</v>
      </c>
      <c r="P22" s="20">
        <v>42033</v>
      </c>
      <c r="Q22" s="4" t="str">
        <f ca="1">DATEDIF(P22,NOW(),"Y")&amp;" Tahun "&amp;DATEDIF(P22,NOW(),"YM")&amp;" Bulan"&amp;DATEDIF(P22,NOW(),"MD")&amp;" Hari"</f>
        <v>7 Tahun 6 Bulan7 Hari</v>
      </c>
      <c r="R22" s="1" t="s">
        <v>54</v>
      </c>
      <c r="S22" s="1" t="s">
        <v>146</v>
      </c>
      <c r="T22" s="1" t="s">
        <v>73</v>
      </c>
      <c r="U22" s="1" t="s">
        <v>50</v>
      </c>
      <c r="V22" s="1" t="s">
        <v>50</v>
      </c>
      <c r="W22" s="1" t="s">
        <v>76</v>
      </c>
      <c r="X22" s="2" t="s">
        <v>2465</v>
      </c>
      <c r="Y22" s="71">
        <v>34455</v>
      </c>
      <c r="Z22" s="4" t="str">
        <f ca="1">DATEDIF(Y22,NOW(),"Y")&amp;" Tahun "&amp;DATEDIF(Y22,NOW(),"YM")&amp;" Bulan"</f>
        <v>28 Tahun 3 Bulan</v>
      </c>
      <c r="AA22" s="1"/>
      <c r="AB22" s="1"/>
      <c r="AC22" s="1" t="s">
        <v>4357</v>
      </c>
      <c r="AD22" s="1" t="s">
        <v>4659</v>
      </c>
      <c r="AE22" s="1"/>
      <c r="AF22" s="1" t="s">
        <v>146</v>
      </c>
      <c r="AG22" s="1" t="s">
        <v>146</v>
      </c>
      <c r="AH22" s="1" t="s">
        <v>146</v>
      </c>
      <c r="AI22" s="1">
        <v>16005269457</v>
      </c>
      <c r="AJ22" s="1"/>
      <c r="AK22" s="286">
        <v>589781301956000</v>
      </c>
      <c r="AL22" s="1"/>
    </row>
    <row r="23" spans="1:38" s="97" customFormat="1" ht="14.5" thickBot="1">
      <c r="A23" s="64">
        <v>18</v>
      </c>
      <c r="B23" s="29" t="s">
        <v>282</v>
      </c>
      <c r="C23" s="1" t="s">
        <v>128</v>
      </c>
      <c r="D23" s="1" t="s">
        <v>3775</v>
      </c>
      <c r="E23" s="1" t="s">
        <v>616</v>
      </c>
      <c r="F23" s="1" t="s">
        <v>1912</v>
      </c>
      <c r="G23" s="1" t="s">
        <v>1913</v>
      </c>
      <c r="H23" s="1" t="s">
        <v>1914</v>
      </c>
      <c r="I23" s="2" t="s">
        <v>1915</v>
      </c>
      <c r="J23" s="1">
        <v>1</v>
      </c>
      <c r="K23" s="1"/>
      <c r="L23" s="1">
        <v>1</v>
      </c>
      <c r="M23" s="1"/>
      <c r="N23" s="1"/>
      <c r="O23" s="1" t="s">
        <v>107</v>
      </c>
      <c r="P23" s="20">
        <v>42714</v>
      </c>
      <c r="Q23" s="4" t="str">
        <f t="shared" ca="1" si="0"/>
        <v>5 Tahun 7 Bulan26 Hari</v>
      </c>
      <c r="R23" s="1" t="s">
        <v>54</v>
      </c>
      <c r="S23" s="1" t="s">
        <v>146</v>
      </c>
      <c r="T23" s="1" t="s">
        <v>73</v>
      </c>
      <c r="U23" s="1" t="s">
        <v>68</v>
      </c>
      <c r="V23" s="1" t="s">
        <v>68</v>
      </c>
      <c r="W23" s="1" t="s">
        <v>51</v>
      </c>
      <c r="X23" s="2" t="s">
        <v>212</v>
      </c>
      <c r="Y23" s="71" t="s">
        <v>2710</v>
      </c>
      <c r="Z23" s="4" t="str">
        <f t="shared" ca="1" si="1"/>
        <v>30 Tahun 9 Bulan</v>
      </c>
      <c r="AA23" s="1"/>
      <c r="AB23" s="1"/>
      <c r="AC23" s="1" t="s">
        <v>4357</v>
      </c>
      <c r="AD23" s="1" t="s">
        <v>4573</v>
      </c>
      <c r="AE23" s="1"/>
      <c r="AF23" s="1" t="s">
        <v>146</v>
      </c>
      <c r="AG23" s="1" t="s">
        <v>146</v>
      </c>
      <c r="AH23" s="1" t="s">
        <v>146</v>
      </c>
      <c r="AI23" s="1">
        <v>17010933418</v>
      </c>
      <c r="AJ23" s="1"/>
      <c r="AK23" s="286">
        <v>842433377956000</v>
      </c>
      <c r="AL23" s="1">
        <v>503481965</v>
      </c>
    </row>
    <row r="24" spans="1:38" ht="14.5" thickTop="1">
      <c r="A24" s="225"/>
      <c r="B24" s="14"/>
      <c r="C24" s="9"/>
      <c r="D24" s="9"/>
      <c r="E24" s="9"/>
      <c r="F24" s="9"/>
      <c r="G24" s="9"/>
      <c r="H24" s="9"/>
      <c r="I24" s="10"/>
      <c r="J24" s="226">
        <f>SUM(J6:J23)</f>
        <v>17</v>
      </c>
      <c r="K24" s="226">
        <f>SUM(K6:K23)</f>
        <v>1</v>
      </c>
      <c r="L24" s="226">
        <f>SUM(L6:L23)</f>
        <v>18</v>
      </c>
      <c r="M24" s="226">
        <f>SUM(M6:M23)</f>
        <v>0</v>
      </c>
      <c r="N24" s="226">
        <f>SUM(N6:N23)</f>
        <v>0</v>
      </c>
      <c r="O24" s="11"/>
      <c r="P24" s="13"/>
      <c r="Q24" s="12"/>
      <c r="R24" s="13"/>
      <c r="S24" s="9"/>
      <c r="T24" s="9"/>
      <c r="U24" s="9"/>
      <c r="V24" s="9"/>
      <c r="W24" s="9"/>
      <c r="X24" s="10"/>
      <c r="Y24" s="227"/>
      <c r="Z24" s="14"/>
      <c r="AA24" s="14"/>
      <c r="AB24" s="14"/>
      <c r="AC24" s="9"/>
      <c r="AD24" s="9"/>
      <c r="AE24" s="9"/>
      <c r="AF24" s="9"/>
      <c r="AG24" s="9"/>
      <c r="AH24" s="9"/>
      <c r="AI24" s="14"/>
      <c r="AJ24" s="14"/>
      <c r="AK24" s="15"/>
      <c r="AL24" s="228"/>
    </row>
    <row r="25" spans="1:38" ht="14">
      <c r="A25" s="229"/>
      <c r="B25" s="230"/>
      <c r="C25" s="231"/>
      <c r="D25" s="231"/>
      <c r="E25" s="231"/>
      <c r="F25" s="231"/>
      <c r="G25" s="231"/>
      <c r="H25" s="231"/>
      <c r="I25" s="232"/>
      <c r="J25" s="813">
        <f>J24+K24</f>
        <v>18</v>
      </c>
      <c r="K25" s="813"/>
      <c r="L25" s="814">
        <f>L24+M24+N24</f>
        <v>18</v>
      </c>
      <c r="M25" s="815"/>
      <c r="N25" s="816"/>
      <c r="O25" s="233"/>
      <c r="P25" s="234"/>
      <c r="Q25" s="233"/>
      <c r="R25" s="231"/>
      <c r="S25" s="231"/>
      <c r="T25" s="232"/>
      <c r="U25" s="231"/>
      <c r="V25" s="231"/>
      <c r="W25" s="232"/>
      <c r="X25" s="235"/>
      <c r="Y25" s="230"/>
      <c r="Z25" s="230"/>
      <c r="AA25" s="230"/>
      <c r="AB25" s="231"/>
      <c r="AC25" s="231"/>
      <c r="AD25" s="231"/>
      <c r="AE25" s="231"/>
      <c r="AF25" s="231"/>
      <c r="AG25" s="231"/>
      <c r="AH25" s="230"/>
      <c r="AI25" s="230"/>
      <c r="AJ25" s="236"/>
      <c r="AK25" s="237"/>
      <c r="AL25" s="237"/>
    </row>
    <row r="31" spans="1:38" ht="13.5" thickBot="1"/>
    <row r="32" spans="1:38" s="88" customFormat="1" ht="14.5" thickTop="1">
      <c r="A32" s="835" t="s">
        <v>3421</v>
      </c>
      <c r="B32" s="837" t="s">
        <v>0</v>
      </c>
      <c r="C32" s="819" t="s">
        <v>1</v>
      </c>
      <c r="D32" s="820"/>
      <c r="E32" s="817" t="s">
        <v>2</v>
      </c>
      <c r="F32" s="817" t="s">
        <v>3</v>
      </c>
      <c r="G32" s="817" t="s">
        <v>4</v>
      </c>
      <c r="H32" s="828" t="s">
        <v>5</v>
      </c>
      <c r="I32" s="817" t="s">
        <v>6</v>
      </c>
      <c r="J32" s="826" t="s">
        <v>7</v>
      </c>
      <c r="K32" s="827"/>
      <c r="L32" s="830" t="s">
        <v>8</v>
      </c>
      <c r="M32" s="831"/>
      <c r="N32" s="832"/>
      <c r="O32" s="824" t="s">
        <v>9</v>
      </c>
      <c r="P32" s="833" t="s">
        <v>10</v>
      </c>
      <c r="Q32" s="834"/>
      <c r="R32" s="824" t="s">
        <v>137</v>
      </c>
      <c r="S32" s="817" t="s">
        <v>11</v>
      </c>
      <c r="T32" s="817" t="s">
        <v>12</v>
      </c>
      <c r="U32" s="826" t="s">
        <v>13</v>
      </c>
      <c r="V32" s="827"/>
      <c r="W32" s="824" t="s">
        <v>14</v>
      </c>
      <c r="X32" s="819" t="s">
        <v>15</v>
      </c>
      <c r="Y32" s="820"/>
      <c r="Z32" s="817" t="s">
        <v>16</v>
      </c>
      <c r="AA32" s="819" t="s">
        <v>17</v>
      </c>
      <c r="AB32" s="820"/>
      <c r="AC32" s="819" t="s">
        <v>18</v>
      </c>
      <c r="AD32" s="820"/>
      <c r="AE32" s="819" t="s">
        <v>19</v>
      </c>
      <c r="AF32" s="821"/>
      <c r="AG32" s="821"/>
      <c r="AH32" s="820"/>
      <c r="AI32" s="822" t="s">
        <v>20</v>
      </c>
      <c r="AJ32" s="822" t="s">
        <v>21</v>
      </c>
      <c r="AK32" s="806" t="s">
        <v>22</v>
      </c>
      <c r="AL32" s="808" t="s">
        <v>23</v>
      </c>
    </row>
    <row r="33" spans="1:38" s="88" customFormat="1" ht="14.5" thickBot="1">
      <c r="A33" s="836"/>
      <c r="B33" s="838"/>
      <c r="C33" s="122" t="s">
        <v>24</v>
      </c>
      <c r="D33" s="122" t="s">
        <v>25</v>
      </c>
      <c r="E33" s="818"/>
      <c r="F33" s="818"/>
      <c r="G33" s="818"/>
      <c r="H33" s="829"/>
      <c r="I33" s="818"/>
      <c r="J33" s="123" t="s">
        <v>26</v>
      </c>
      <c r="K33" s="124" t="s">
        <v>27</v>
      </c>
      <c r="L33" s="122" t="s">
        <v>28</v>
      </c>
      <c r="M33" s="122" t="s">
        <v>29</v>
      </c>
      <c r="N33" s="122" t="s">
        <v>30</v>
      </c>
      <c r="O33" s="825"/>
      <c r="P33" s="125" t="s">
        <v>31</v>
      </c>
      <c r="Q33" s="125" t="s">
        <v>32</v>
      </c>
      <c r="R33" s="825"/>
      <c r="S33" s="818"/>
      <c r="T33" s="818"/>
      <c r="U33" s="126" t="s">
        <v>33</v>
      </c>
      <c r="V33" s="126" t="s">
        <v>34</v>
      </c>
      <c r="W33" s="825"/>
      <c r="X33" s="122" t="s">
        <v>35</v>
      </c>
      <c r="Y33" s="125" t="s">
        <v>36</v>
      </c>
      <c r="Z33" s="818"/>
      <c r="AA33" s="127" t="s">
        <v>37</v>
      </c>
      <c r="AB33" s="122" t="s">
        <v>38</v>
      </c>
      <c r="AC33" s="122" t="s">
        <v>39</v>
      </c>
      <c r="AD33" s="122" t="s">
        <v>40</v>
      </c>
      <c r="AE33" s="122" t="s">
        <v>41</v>
      </c>
      <c r="AF33" s="122" t="s">
        <v>42</v>
      </c>
      <c r="AG33" s="122" t="s">
        <v>43</v>
      </c>
      <c r="AH33" s="122" t="s">
        <v>44</v>
      </c>
      <c r="AI33" s="823"/>
      <c r="AJ33" s="823"/>
      <c r="AK33" s="807"/>
      <c r="AL33" s="809"/>
    </row>
    <row r="34" spans="1:38" s="97" customFormat="1" ht="14.5" thickTop="1">
      <c r="A34" s="1">
        <v>1</v>
      </c>
      <c r="B34" s="29" t="s">
        <v>282</v>
      </c>
      <c r="C34" s="1" t="s">
        <v>128</v>
      </c>
      <c r="D34" s="1" t="s">
        <v>295</v>
      </c>
      <c r="E34" s="1" t="s">
        <v>173</v>
      </c>
      <c r="F34" s="1"/>
      <c r="G34" s="578" t="s">
        <v>3376</v>
      </c>
      <c r="H34" s="1" t="s">
        <v>1941</v>
      </c>
      <c r="I34" s="84" t="s">
        <v>1942</v>
      </c>
      <c r="J34" s="7">
        <v>1</v>
      </c>
      <c r="K34" s="7"/>
      <c r="L34" s="7">
        <v>1</v>
      </c>
      <c r="M34" s="1"/>
      <c r="N34" s="1"/>
      <c r="O34" s="1" t="s">
        <v>103</v>
      </c>
      <c r="P34" s="20">
        <v>44228</v>
      </c>
      <c r="Q34" s="4" t="str">
        <f t="shared" ca="1" si="0"/>
        <v>1 Tahun 6 Bulan4 Hari</v>
      </c>
      <c r="R34" s="1" t="s">
        <v>52</v>
      </c>
      <c r="S34" s="1"/>
      <c r="T34" s="1" t="s">
        <v>73</v>
      </c>
      <c r="U34" s="1" t="s">
        <v>68</v>
      </c>
      <c r="V34" s="1" t="s">
        <v>163</v>
      </c>
      <c r="W34" s="1" t="s">
        <v>71</v>
      </c>
      <c r="X34" s="2" t="s">
        <v>2716</v>
      </c>
      <c r="Y34" s="71">
        <v>27969</v>
      </c>
      <c r="Z34" s="4" t="str">
        <f t="shared" ca="1" si="1"/>
        <v>46 Tahun 0 Bulan</v>
      </c>
      <c r="AA34" s="1"/>
      <c r="AB34" s="1"/>
      <c r="AC34" s="1" t="s">
        <v>4357</v>
      </c>
      <c r="AD34" s="1" t="s">
        <v>3145</v>
      </c>
      <c r="AE34" s="1"/>
      <c r="AF34" s="1" t="s">
        <v>57</v>
      </c>
      <c r="AG34" s="1"/>
      <c r="AH34" s="1"/>
      <c r="AI34" s="1"/>
      <c r="AJ34" s="552" t="s">
        <v>4175</v>
      </c>
      <c r="AK34" s="286"/>
      <c r="AL34" s="1"/>
    </row>
    <row r="35" spans="1:38" s="97" customFormat="1" ht="14">
      <c r="A35" s="1">
        <v>2</v>
      </c>
      <c r="B35" s="29" t="s">
        <v>282</v>
      </c>
      <c r="C35" s="1" t="s">
        <v>128</v>
      </c>
      <c r="D35" s="1" t="s">
        <v>295</v>
      </c>
      <c r="E35" s="1" t="s">
        <v>173</v>
      </c>
      <c r="F35" s="1"/>
      <c r="G35" s="578" t="s">
        <v>3377</v>
      </c>
      <c r="H35" s="1" t="s">
        <v>1943</v>
      </c>
      <c r="I35" s="84" t="s">
        <v>1203</v>
      </c>
      <c r="J35" s="7">
        <v>1</v>
      </c>
      <c r="K35" s="7"/>
      <c r="L35" s="7">
        <v>1</v>
      </c>
      <c r="M35" s="1"/>
      <c r="N35" s="1"/>
      <c r="O35" s="1" t="s">
        <v>103</v>
      </c>
      <c r="P35" s="20">
        <v>44228</v>
      </c>
      <c r="Q35" s="4" t="str">
        <f t="shared" ca="1" si="0"/>
        <v>1 Tahun 6 Bulan4 Hari</v>
      </c>
      <c r="R35" s="1" t="s">
        <v>54</v>
      </c>
      <c r="S35" s="1" t="s">
        <v>62</v>
      </c>
      <c r="T35" s="1" t="s">
        <v>73</v>
      </c>
      <c r="U35" s="1" t="s">
        <v>68</v>
      </c>
      <c r="V35" s="1" t="s">
        <v>229</v>
      </c>
      <c r="W35" s="1" t="s">
        <v>76</v>
      </c>
      <c r="X35" s="2" t="s">
        <v>167</v>
      </c>
      <c r="Y35" s="71">
        <v>33093</v>
      </c>
      <c r="Z35" s="4" t="str">
        <f t="shared" ca="1" si="1"/>
        <v>31 Tahun 11 Bulan</v>
      </c>
      <c r="AA35" s="1"/>
      <c r="AB35" s="1"/>
      <c r="AC35" s="1" t="s">
        <v>4357</v>
      </c>
      <c r="AD35" s="1" t="s">
        <v>3146</v>
      </c>
      <c r="AE35" s="1"/>
      <c r="AF35" s="1"/>
      <c r="AG35" s="1"/>
      <c r="AH35" s="1" t="s">
        <v>68</v>
      </c>
      <c r="AI35" s="1"/>
      <c r="AJ35" s="552" t="s">
        <v>4176</v>
      </c>
      <c r="AK35" s="286"/>
      <c r="AL35" s="1"/>
    </row>
    <row r="36" spans="1:38" s="97" customFormat="1" ht="14">
      <c r="A36" s="1">
        <v>3</v>
      </c>
      <c r="B36" s="29" t="s">
        <v>282</v>
      </c>
      <c r="C36" s="1" t="s">
        <v>128</v>
      </c>
      <c r="D36" s="1" t="s">
        <v>295</v>
      </c>
      <c r="E36" s="1" t="s">
        <v>173</v>
      </c>
      <c r="F36" s="1"/>
      <c r="G36" s="578" t="s">
        <v>3378</v>
      </c>
      <c r="H36" s="1" t="s">
        <v>1944</v>
      </c>
      <c r="I36" s="84" t="s">
        <v>1945</v>
      </c>
      <c r="J36" s="7">
        <v>1</v>
      </c>
      <c r="K36" s="7"/>
      <c r="L36" s="7">
        <v>1</v>
      </c>
      <c r="M36" s="1"/>
      <c r="N36" s="1"/>
      <c r="O36" s="1" t="s">
        <v>103</v>
      </c>
      <c r="P36" s="20">
        <v>44228</v>
      </c>
      <c r="Q36" s="4" t="str">
        <f t="shared" ca="1" si="0"/>
        <v>1 Tahun 6 Bulan4 Hari</v>
      </c>
      <c r="R36" s="1" t="s">
        <v>78</v>
      </c>
      <c r="S36" s="1"/>
      <c r="T36" s="1" t="s">
        <v>63</v>
      </c>
      <c r="U36" s="1" t="s">
        <v>68</v>
      </c>
      <c r="V36" s="1" t="s">
        <v>84</v>
      </c>
      <c r="W36" s="1" t="s">
        <v>71</v>
      </c>
      <c r="X36" s="2" t="s">
        <v>2717</v>
      </c>
      <c r="Y36" s="71">
        <v>27277</v>
      </c>
      <c r="Z36" s="4" t="str">
        <f t="shared" ca="1" si="1"/>
        <v>47 Tahun 11 Bulan</v>
      </c>
      <c r="AA36" s="1" t="s">
        <v>3148</v>
      </c>
      <c r="AB36" s="1"/>
      <c r="AC36" s="1" t="s">
        <v>4357</v>
      </c>
      <c r="AD36" s="1" t="s">
        <v>3149</v>
      </c>
      <c r="AE36" s="1"/>
      <c r="AF36" s="1"/>
      <c r="AG36" s="1"/>
      <c r="AH36" s="1" t="s">
        <v>68</v>
      </c>
      <c r="AI36" s="1"/>
      <c r="AJ36" s="552" t="s">
        <v>4177</v>
      </c>
      <c r="AK36" s="286"/>
      <c r="AL36" s="1"/>
    </row>
    <row r="37" spans="1:38" s="97" customFormat="1" ht="14">
      <c r="A37" s="1">
        <v>4</v>
      </c>
      <c r="B37" s="29" t="s">
        <v>282</v>
      </c>
      <c r="C37" s="1" t="s">
        <v>128</v>
      </c>
      <c r="D37" s="1" t="s">
        <v>295</v>
      </c>
      <c r="E37" s="1" t="s">
        <v>173</v>
      </c>
      <c r="F37" s="1"/>
      <c r="G37" s="578" t="s">
        <v>3379</v>
      </c>
      <c r="H37" s="1" t="s">
        <v>1946</v>
      </c>
      <c r="I37" s="84" t="s">
        <v>1947</v>
      </c>
      <c r="J37" s="7">
        <v>1</v>
      </c>
      <c r="K37" s="7"/>
      <c r="L37" s="7">
        <v>1</v>
      </c>
      <c r="M37" s="1"/>
      <c r="N37" s="1"/>
      <c r="O37" s="1" t="s">
        <v>103</v>
      </c>
      <c r="P37" s="20">
        <v>44228</v>
      </c>
      <c r="Q37" s="4" t="str">
        <f t="shared" ca="1" si="0"/>
        <v>1 Tahun 6 Bulan4 Hari</v>
      </c>
      <c r="R37" s="1" t="s">
        <v>52</v>
      </c>
      <c r="S37" s="1"/>
      <c r="T37" s="1" t="s">
        <v>73</v>
      </c>
      <c r="U37" s="1" t="s">
        <v>68</v>
      </c>
      <c r="V37" s="1" t="s">
        <v>239</v>
      </c>
      <c r="W37" s="1" t="s">
        <v>51</v>
      </c>
      <c r="X37" s="2" t="s">
        <v>2718</v>
      </c>
      <c r="Y37" s="71">
        <v>29403</v>
      </c>
      <c r="Z37" s="4" t="str">
        <f t="shared" ca="1" si="1"/>
        <v>42 Tahun 1 Bulan</v>
      </c>
      <c r="AA37" s="1"/>
      <c r="AB37" s="1"/>
      <c r="AC37" s="1" t="s">
        <v>4357</v>
      </c>
      <c r="AD37" s="1" t="s">
        <v>3150</v>
      </c>
      <c r="AE37" s="1"/>
      <c r="AF37" s="1"/>
      <c r="AG37" s="1"/>
      <c r="AH37" s="1" t="s">
        <v>68</v>
      </c>
      <c r="AI37" s="1"/>
      <c r="AJ37" s="1"/>
      <c r="AK37" s="286"/>
      <c r="AL37" s="1"/>
    </row>
    <row r="38" spans="1:38" s="97" customFormat="1" ht="14">
      <c r="A38" s="1">
        <v>5</v>
      </c>
      <c r="B38" s="29" t="s">
        <v>282</v>
      </c>
      <c r="C38" s="1" t="s">
        <v>128</v>
      </c>
      <c r="D38" s="1" t="s">
        <v>295</v>
      </c>
      <c r="E38" s="1" t="s">
        <v>173</v>
      </c>
      <c r="F38" s="1"/>
      <c r="G38" s="578" t="s">
        <v>3380</v>
      </c>
      <c r="H38" s="1" t="s">
        <v>1948</v>
      </c>
      <c r="I38" s="84" t="s">
        <v>1949</v>
      </c>
      <c r="J38" s="7">
        <v>1</v>
      </c>
      <c r="K38" s="7"/>
      <c r="L38" s="7">
        <v>1</v>
      </c>
      <c r="M38" s="1"/>
      <c r="N38" s="1"/>
      <c r="O38" s="1" t="s">
        <v>103</v>
      </c>
      <c r="P38" s="20">
        <v>44228</v>
      </c>
      <c r="Q38" s="4" t="str">
        <f t="shared" ca="1" si="0"/>
        <v>1 Tahun 6 Bulan4 Hari</v>
      </c>
      <c r="R38" s="1" t="s">
        <v>78</v>
      </c>
      <c r="S38" s="1"/>
      <c r="T38" s="1" t="s">
        <v>73</v>
      </c>
      <c r="U38" s="1" t="s">
        <v>68</v>
      </c>
      <c r="V38" s="1" t="s">
        <v>239</v>
      </c>
      <c r="W38" s="1" t="s">
        <v>56</v>
      </c>
      <c r="X38" s="2" t="s">
        <v>2719</v>
      </c>
      <c r="Y38" s="71">
        <v>31754</v>
      </c>
      <c r="Z38" s="4" t="str">
        <f t="shared" ca="1" si="1"/>
        <v>35 Tahun 7 Bulan</v>
      </c>
      <c r="AA38" s="1"/>
      <c r="AB38" s="1"/>
      <c r="AC38" s="1" t="s">
        <v>4357</v>
      </c>
      <c r="AD38" s="1" t="s">
        <v>3151</v>
      </c>
      <c r="AE38" s="1"/>
      <c r="AF38" s="1"/>
      <c r="AG38" s="1"/>
      <c r="AH38" s="1" t="s">
        <v>68</v>
      </c>
      <c r="AI38" s="1"/>
      <c r="AJ38" s="552" t="s">
        <v>4178</v>
      </c>
      <c r="AK38" s="286"/>
      <c r="AL38" s="1"/>
    </row>
    <row r="39" spans="1:38" s="97" customFormat="1" ht="14">
      <c r="A39" s="1">
        <v>6</v>
      </c>
      <c r="B39" s="29" t="s">
        <v>282</v>
      </c>
      <c r="C39" s="1" t="s">
        <v>128</v>
      </c>
      <c r="D39" s="1" t="s">
        <v>295</v>
      </c>
      <c r="E39" s="1" t="s">
        <v>173</v>
      </c>
      <c r="F39" s="1"/>
      <c r="G39" s="578" t="s">
        <v>3381</v>
      </c>
      <c r="H39" s="1" t="s">
        <v>1950</v>
      </c>
      <c r="I39" s="84" t="s">
        <v>1951</v>
      </c>
      <c r="J39" s="7">
        <v>1</v>
      </c>
      <c r="K39" s="7"/>
      <c r="L39" s="7">
        <v>1</v>
      </c>
      <c r="M39" s="1"/>
      <c r="N39" s="1"/>
      <c r="O39" s="1" t="s">
        <v>103</v>
      </c>
      <c r="P39" s="20">
        <v>44228</v>
      </c>
      <c r="Q39" s="4" t="str">
        <f t="shared" ca="1" si="0"/>
        <v>1 Tahun 6 Bulan4 Hari</v>
      </c>
      <c r="R39" s="1" t="s">
        <v>52</v>
      </c>
      <c r="S39" s="1"/>
      <c r="T39" s="1" t="s">
        <v>73</v>
      </c>
      <c r="U39" s="1" t="s">
        <v>68</v>
      </c>
      <c r="V39" s="1" t="s">
        <v>163</v>
      </c>
      <c r="W39" s="1" t="s">
        <v>71</v>
      </c>
      <c r="X39" s="2" t="s">
        <v>2720</v>
      </c>
      <c r="Y39" s="71">
        <v>30253</v>
      </c>
      <c r="Z39" s="4" t="str">
        <f t="shared" ca="1" si="1"/>
        <v>39 Tahun 9 Bulan</v>
      </c>
      <c r="AA39" s="1"/>
      <c r="AB39" s="1"/>
      <c r="AC39" s="1" t="s">
        <v>4357</v>
      </c>
      <c r="AD39" s="1" t="s">
        <v>3152</v>
      </c>
      <c r="AE39" s="1"/>
      <c r="AF39" s="1"/>
      <c r="AG39" s="1"/>
      <c r="AH39" s="1" t="s">
        <v>68</v>
      </c>
      <c r="AI39" s="1"/>
      <c r="AJ39" s="1"/>
      <c r="AK39" s="286"/>
      <c r="AL39" s="1"/>
    </row>
    <row r="40" spans="1:38" s="97" customFormat="1" ht="14">
      <c r="A40" s="1">
        <v>7</v>
      </c>
      <c r="B40" s="29" t="s">
        <v>282</v>
      </c>
      <c r="C40" s="1" t="s">
        <v>128</v>
      </c>
      <c r="D40" s="1" t="s">
        <v>295</v>
      </c>
      <c r="E40" s="1" t="s">
        <v>173</v>
      </c>
      <c r="F40" s="1"/>
      <c r="G40" s="578" t="s">
        <v>3382</v>
      </c>
      <c r="H40" s="1" t="s">
        <v>1952</v>
      </c>
      <c r="I40" s="84" t="s">
        <v>1953</v>
      </c>
      <c r="J40" s="7">
        <v>1</v>
      </c>
      <c r="K40" s="7"/>
      <c r="L40" s="7">
        <v>1</v>
      </c>
      <c r="M40" s="1"/>
      <c r="N40" s="1"/>
      <c r="O40" s="1" t="s">
        <v>103</v>
      </c>
      <c r="P40" s="20">
        <v>44228</v>
      </c>
      <c r="Q40" s="4" t="str">
        <f t="shared" ca="1" si="0"/>
        <v>1 Tahun 6 Bulan4 Hari</v>
      </c>
      <c r="R40" s="1" t="s">
        <v>52</v>
      </c>
      <c r="S40" s="1"/>
      <c r="T40" s="1" t="s">
        <v>63</v>
      </c>
      <c r="U40" s="1" t="s">
        <v>68</v>
      </c>
      <c r="V40" s="1" t="s">
        <v>229</v>
      </c>
      <c r="W40" s="1" t="s">
        <v>51</v>
      </c>
      <c r="X40" s="2" t="s">
        <v>175</v>
      </c>
      <c r="Y40" s="71">
        <v>31443</v>
      </c>
      <c r="Z40" s="4" t="str">
        <f t="shared" ca="1" si="1"/>
        <v>36 Tahun 6 Bulan</v>
      </c>
      <c r="AA40" s="1" t="s">
        <v>3153</v>
      </c>
      <c r="AB40" s="1"/>
      <c r="AC40" s="1" t="s">
        <v>4357</v>
      </c>
      <c r="AD40" s="1" t="s">
        <v>3154</v>
      </c>
      <c r="AE40" s="1"/>
      <c r="AF40" s="1"/>
      <c r="AG40" s="1"/>
      <c r="AH40" s="1" t="s">
        <v>68</v>
      </c>
      <c r="AI40" s="1"/>
      <c r="AJ40" s="552" t="s">
        <v>4179</v>
      </c>
      <c r="AK40" s="286"/>
      <c r="AL40" s="1"/>
    </row>
    <row r="41" spans="1:38" s="97" customFormat="1" ht="14">
      <c r="A41" s="1">
        <v>8</v>
      </c>
      <c r="B41" s="29" t="s">
        <v>282</v>
      </c>
      <c r="C41" s="1" t="s">
        <v>128</v>
      </c>
      <c r="D41" s="1" t="s">
        <v>295</v>
      </c>
      <c r="E41" s="1" t="s">
        <v>173</v>
      </c>
      <c r="F41" s="1"/>
      <c r="G41" s="578" t="s">
        <v>3383</v>
      </c>
      <c r="H41" s="1" t="s">
        <v>1954</v>
      </c>
      <c r="I41" s="84" t="s">
        <v>1955</v>
      </c>
      <c r="J41" s="7">
        <v>1</v>
      </c>
      <c r="K41" s="7"/>
      <c r="L41" s="7">
        <v>1</v>
      </c>
      <c r="M41" s="1"/>
      <c r="N41" s="1"/>
      <c r="O41" s="1" t="s">
        <v>103</v>
      </c>
      <c r="P41" s="20">
        <v>44228</v>
      </c>
      <c r="Q41" s="4" t="str">
        <f t="shared" ca="1" si="0"/>
        <v>1 Tahun 6 Bulan4 Hari</v>
      </c>
      <c r="R41" s="1" t="s">
        <v>81</v>
      </c>
      <c r="S41" s="1"/>
      <c r="T41" s="1" t="s">
        <v>49</v>
      </c>
      <c r="U41" s="1" t="s">
        <v>50</v>
      </c>
      <c r="V41" s="1" t="s">
        <v>50</v>
      </c>
      <c r="W41" s="1" t="s">
        <v>71</v>
      </c>
      <c r="X41" s="2" t="s">
        <v>156</v>
      </c>
      <c r="Y41" s="71">
        <v>26343</v>
      </c>
      <c r="Z41" s="4" t="str">
        <f t="shared" ca="1" si="1"/>
        <v>50 Tahun 5 Bulan</v>
      </c>
      <c r="AA41" s="1" t="s">
        <v>3155</v>
      </c>
      <c r="AB41" s="1"/>
      <c r="AC41" s="1" t="s">
        <v>4357</v>
      </c>
      <c r="AD41" s="1" t="s">
        <v>3156</v>
      </c>
      <c r="AE41" s="1"/>
      <c r="AF41" s="1"/>
      <c r="AG41" s="1"/>
      <c r="AH41" s="1" t="s">
        <v>50</v>
      </c>
      <c r="AI41" s="1"/>
      <c r="AJ41" s="552" t="s">
        <v>4180</v>
      </c>
      <c r="AK41" s="286"/>
      <c r="AL41" s="1"/>
    </row>
    <row r="42" spans="1:38" s="97" customFormat="1" ht="14">
      <c r="A42" s="1">
        <v>9</v>
      </c>
      <c r="B42" s="29" t="s">
        <v>282</v>
      </c>
      <c r="C42" s="1" t="s">
        <v>128</v>
      </c>
      <c r="D42" s="1" t="s">
        <v>295</v>
      </c>
      <c r="E42" s="1" t="s">
        <v>173</v>
      </c>
      <c r="F42" s="1"/>
      <c r="G42" s="578" t="s">
        <v>3388</v>
      </c>
      <c r="H42" s="1" t="s">
        <v>1700</v>
      </c>
      <c r="I42" s="84" t="s">
        <v>1701</v>
      </c>
      <c r="J42" s="7">
        <v>1</v>
      </c>
      <c r="K42" s="7"/>
      <c r="L42" s="7">
        <v>1</v>
      </c>
      <c r="M42" s="1"/>
      <c r="N42" s="1"/>
      <c r="O42" s="1" t="s">
        <v>103</v>
      </c>
      <c r="P42" s="20">
        <v>44263</v>
      </c>
      <c r="Q42" s="4" t="str">
        <f t="shared" ca="1" si="0"/>
        <v>1 Tahun 4 Bulan28 Hari</v>
      </c>
      <c r="R42" s="1" t="s">
        <v>78</v>
      </c>
      <c r="S42" s="1"/>
      <c r="T42" s="1" t="s">
        <v>73</v>
      </c>
      <c r="U42" s="1" t="s">
        <v>68</v>
      </c>
      <c r="V42" s="1" t="s">
        <v>140</v>
      </c>
      <c r="W42" s="1" t="s">
        <v>76</v>
      </c>
      <c r="X42" s="2" t="s">
        <v>2655</v>
      </c>
      <c r="Y42" s="71">
        <v>33636</v>
      </c>
      <c r="Z42" s="4" t="str">
        <f t="shared" ca="1" si="1"/>
        <v>30 Tahun 6 Bulan</v>
      </c>
      <c r="AA42" s="1"/>
      <c r="AB42" s="1"/>
      <c r="AC42" s="1" t="s">
        <v>4357</v>
      </c>
      <c r="AD42" s="1" t="s">
        <v>3068</v>
      </c>
      <c r="AE42" s="1"/>
      <c r="AF42" s="1" t="s">
        <v>57</v>
      </c>
      <c r="AG42" s="1"/>
      <c r="AH42" s="1"/>
      <c r="AI42" s="1"/>
      <c r="AJ42" s="1"/>
      <c r="AK42" s="286"/>
      <c r="AL42" s="1"/>
    </row>
    <row r="43" spans="1:38" s="97" customFormat="1" ht="14">
      <c r="A43" s="1">
        <v>10</v>
      </c>
      <c r="B43" s="29" t="s">
        <v>282</v>
      </c>
      <c r="C43" s="1" t="s">
        <v>128</v>
      </c>
      <c r="D43" s="1" t="s">
        <v>295</v>
      </c>
      <c r="E43" s="1" t="s">
        <v>173</v>
      </c>
      <c r="F43" s="1"/>
      <c r="G43" s="561" t="s">
        <v>3386</v>
      </c>
      <c r="H43" s="1" t="s">
        <v>1960</v>
      </c>
      <c r="I43" s="84" t="s">
        <v>1961</v>
      </c>
      <c r="J43" s="7">
        <v>1</v>
      </c>
      <c r="K43" s="7"/>
      <c r="L43" s="7">
        <v>1</v>
      </c>
      <c r="M43" s="1"/>
      <c r="N43" s="1"/>
      <c r="O43" s="1" t="s">
        <v>103</v>
      </c>
      <c r="P43" s="20">
        <v>44287</v>
      </c>
      <c r="Q43" s="4" t="str">
        <f t="shared" ca="1" si="0"/>
        <v>1 Tahun 4 Bulan4 Hari</v>
      </c>
      <c r="R43" s="1" t="s">
        <v>78</v>
      </c>
      <c r="S43" s="1"/>
      <c r="T43" s="1" t="s">
        <v>73</v>
      </c>
      <c r="U43" s="1" t="s">
        <v>68</v>
      </c>
      <c r="V43" s="1" t="s">
        <v>163</v>
      </c>
      <c r="W43" s="1" t="s">
        <v>76</v>
      </c>
      <c r="X43" s="2" t="s">
        <v>2721</v>
      </c>
      <c r="Y43" s="71">
        <v>33534</v>
      </c>
      <c r="Z43" s="4" t="str">
        <f t="shared" ca="1" si="1"/>
        <v>30 Tahun 9 Bulan</v>
      </c>
      <c r="AA43" s="1" t="s">
        <v>3157</v>
      </c>
      <c r="AB43" s="1"/>
      <c r="AC43" s="1" t="s">
        <v>4357</v>
      </c>
      <c r="AD43" s="1" t="s">
        <v>3158</v>
      </c>
      <c r="AE43" s="1"/>
      <c r="AF43" s="1"/>
      <c r="AG43" s="1"/>
      <c r="AH43" s="1" t="s">
        <v>68</v>
      </c>
      <c r="AI43" s="1"/>
      <c r="AJ43" s="552" t="s">
        <v>4234</v>
      </c>
      <c r="AK43" s="286"/>
      <c r="AL43" s="1"/>
    </row>
    <row r="44" spans="1:38" s="97" customFormat="1" ht="14">
      <c r="A44" s="1">
        <v>11</v>
      </c>
      <c r="B44" s="29" t="s">
        <v>282</v>
      </c>
      <c r="C44" s="1" t="s">
        <v>128</v>
      </c>
      <c r="D44" s="1" t="s">
        <v>295</v>
      </c>
      <c r="E44" s="1" t="s">
        <v>173</v>
      </c>
      <c r="F44" s="1"/>
      <c r="G44" s="561" t="s">
        <v>3387</v>
      </c>
      <c r="H44" s="1" t="s">
        <v>1962</v>
      </c>
      <c r="I44" s="84" t="s">
        <v>1963</v>
      </c>
      <c r="J44" s="7">
        <v>1</v>
      </c>
      <c r="K44" s="7"/>
      <c r="L44" s="7">
        <v>1</v>
      </c>
      <c r="M44" s="1"/>
      <c r="N44" s="1"/>
      <c r="O44" s="1" t="s">
        <v>103</v>
      </c>
      <c r="P44" s="20">
        <v>44287</v>
      </c>
      <c r="Q44" s="4" t="str">
        <f t="shared" ca="1" si="0"/>
        <v>1 Tahun 4 Bulan4 Hari</v>
      </c>
      <c r="R44" s="1" t="s">
        <v>58</v>
      </c>
      <c r="S44" s="1" t="s">
        <v>46</v>
      </c>
      <c r="T44" s="1" t="s">
        <v>49</v>
      </c>
      <c r="U44" s="1" t="s">
        <v>66</v>
      </c>
      <c r="V44" s="1" t="s">
        <v>67</v>
      </c>
      <c r="W44" s="1" t="s">
        <v>105</v>
      </c>
      <c r="X44" s="2" t="s">
        <v>213</v>
      </c>
      <c r="Y44" s="71">
        <v>32841</v>
      </c>
      <c r="Z44" s="4" t="str">
        <f t="shared" ca="1" si="1"/>
        <v>32 Tahun 8 Bulan</v>
      </c>
      <c r="AA44" s="1"/>
      <c r="AB44" s="1"/>
      <c r="AC44" s="1" t="s">
        <v>4357</v>
      </c>
      <c r="AD44" s="1" t="s">
        <v>3159</v>
      </c>
      <c r="AE44" s="1"/>
      <c r="AF44" s="1"/>
      <c r="AG44" s="1"/>
      <c r="AH44" s="1" t="s">
        <v>66</v>
      </c>
      <c r="AI44" s="1"/>
      <c r="AJ44" s="552" t="s">
        <v>4235</v>
      </c>
      <c r="AK44" s="286"/>
      <c r="AL44" s="1">
        <v>903814051</v>
      </c>
    </row>
    <row r="45" spans="1:38" s="97" customFormat="1" ht="14">
      <c r="A45" s="1">
        <v>12</v>
      </c>
      <c r="B45" s="29" t="s">
        <v>282</v>
      </c>
      <c r="C45" s="1" t="s">
        <v>128</v>
      </c>
      <c r="D45" s="1" t="s">
        <v>295</v>
      </c>
      <c r="E45" s="1" t="s">
        <v>173</v>
      </c>
      <c r="F45" s="1"/>
      <c r="G45" s="5" t="s">
        <v>3655</v>
      </c>
      <c r="H45" s="5" t="s">
        <v>3533</v>
      </c>
      <c r="I45" s="84" t="s">
        <v>1839</v>
      </c>
      <c r="J45" s="7">
        <v>1</v>
      </c>
      <c r="K45" s="7"/>
      <c r="L45" s="7">
        <v>1</v>
      </c>
      <c r="M45" s="1"/>
      <c r="N45" s="1"/>
      <c r="O45" s="1" t="s">
        <v>103</v>
      </c>
      <c r="P45" s="20">
        <v>44361</v>
      </c>
      <c r="Q45" s="4" t="str">
        <f t="shared" ca="1" si="0"/>
        <v>1 Tahun 1 Bulan22 Hari</v>
      </c>
      <c r="R45" s="1" t="s">
        <v>78</v>
      </c>
      <c r="S45" s="1"/>
      <c r="T45" s="1" t="s">
        <v>49</v>
      </c>
      <c r="U45" s="1" t="s">
        <v>50</v>
      </c>
      <c r="V45" s="1" t="s">
        <v>50</v>
      </c>
      <c r="W45" s="1" t="s">
        <v>56</v>
      </c>
      <c r="X45" s="2" t="s">
        <v>129</v>
      </c>
      <c r="Y45" s="71">
        <v>26512</v>
      </c>
      <c r="Z45" s="4" t="str">
        <f t="shared" ca="1" si="1"/>
        <v>50 Tahun 0 Bulan</v>
      </c>
      <c r="AA45" s="1"/>
      <c r="AB45" s="1"/>
      <c r="AC45" s="1" t="s">
        <v>4357</v>
      </c>
      <c r="AD45" s="1" t="s">
        <v>3534</v>
      </c>
      <c r="AE45" s="1"/>
      <c r="AF45" s="1"/>
      <c r="AG45" s="1"/>
      <c r="AH45" s="1" t="s">
        <v>50</v>
      </c>
      <c r="AI45" s="1"/>
      <c r="AJ45" s="552" t="s">
        <v>4276</v>
      </c>
      <c r="AK45" s="286"/>
      <c r="AL45" s="1"/>
    </row>
    <row r="46" spans="1:38" s="97" customFormat="1" ht="14">
      <c r="A46" s="1">
        <v>14</v>
      </c>
      <c r="B46" s="29" t="s">
        <v>282</v>
      </c>
      <c r="C46" s="1" t="s">
        <v>128</v>
      </c>
      <c r="D46" s="1" t="s">
        <v>295</v>
      </c>
      <c r="E46" s="1" t="s">
        <v>173</v>
      </c>
      <c r="F46" s="1"/>
      <c r="G46" s="1" t="s">
        <v>3762</v>
      </c>
      <c r="H46" s="5" t="s">
        <v>3613</v>
      </c>
      <c r="I46" s="84" t="s">
        <v>3614</v>
      </c>
      <c r="J46" s="7">
        <v>1</v>
      </c>
      <c r="K46" s="7"/>
      <c r="L46" s="7">
        <v>1</v>
      </c>
      <c r="M46" s="1"/>
      <c r="N46" s="1"/>
      <c r="O46" s="1" t="s">
        <v>103</v>
      </c>
      <c r="P46" s="20">
        <v>44375</v>
      </c>
      <c r="Q46" s="4" t="str">
        <f t="shared" ca="1" si="0"/>
        <v>1 Tahun 1 Bulan8 Hari</v>
      </c>
      <c r="R46" s="1" t="s">
        <v>78</v>
      </c>
      <c r="S46" s="1"/>
      <c r="T46" s="1" t="s">
        <v>49</v>
      </c>
      <c r="U46" s="1" t="s">
        <v>126</v>
      </c>
      <c r="V46" s="1" t="s">
        <v>166</v>
      </c>
      <c r="W46" s="1" t="s">
        <v>71</v>
      </c>
      <c r="X46" s="2" t="s">
        <v>3621</v>
      </c>
      <c r="Y46" s="71">
        <v>27759</v>
      </c>
      <c r="Z46" s="4" t="str">
        <f t="shared" ca="1" si="1"/>
        <v>46 Tahun 7 Bulan</v>
      </c>
      <c r="AA46" s="1"/>
      <c r="AB46" s="1"/>
      <c r="AC46" s="1" t="s">
        <v>4357</v>
      </c>
      <c r="AD46" s="1" t="s">
        <v>3618</v>
      </c>
      <c r="AE46" s="1"/>
      <c r="AF46" s="1"/>
      <c r="AG46" s="1"/>
      <c r="AH46" s="1" t="s">
        <v>126</v>
      </c>
      <c r="AI46" s="1"/>
      <c r="AJ46" s="552" t="s">
        <v>4292</v>
      </c>
      <c r="AK46" s="286"/>
      <c r="AL46" s="1"/>
    </row>
    <row r="47" spans="1:38" s="97" customFormat="1" ht="14">
      <c r="A47" s="1">
        <v>16</v>
      </c>
      <c r="B47" s="29" t="s">
        <v>282</v>
      </c>
      <c r="C47" s="1" t="s">
        <v>128</v>
      </c>
      <c r="D47" s="1" t="s">
        <v>295</v>
      </c>
      <c r="E47" s="1" t="s">
        <v>173</v>
      </c>
      <c r="F47" s="1"/>
      <c r="G47" s="1" t="s">
        <v>3763</v>
      </c>
      <c r="H47" s="5" t="s">
        <v>3619</v>
      </c>
      <c r="I47" s="84" t="s">
        <v>3620</v>
      </c>
      <c r="J47" s="7">
        <v>1</v>
      </c>
      <c r="K47" s="7"/>
      <c r="L47" s="7">
        <v>1</v>
      </c>
      <c r="M47" s="1"/>
      <c r="N47" s="1"/>
      <c r="O47" s="1" t="s">
        <v>103</v>
      </c>
      <c r="P47" s="20">
        <v>44375</v>
      </c>
      <c r="Q47" s="4" t="str">
        <f t="shared" ca="1" si="0"/>
        <v>1 Tahun 1 Bulan8 Hari</v>
      </c>
      <c r="R47" s="1" t="s">
        <v>78</v>
      </c>
      <c r="S47" s="1"/>
      <c r="T47" s="1" t="s">
        <v>49</v>
      </c>
      <c r="U47" s="1" t="s">
        <v>126</v>
      </c>
      <c r="V47" s="1" t="s">
        <v>166</v>
      </c>
      <c r="W47" s="1" t="s">
        <v>71</v>
      </c>
      <c r="X47" s="2" t="s">
        <v>3615</v>
      </c>
      <c r="Y47" s="71">
        <v>28534</v>
      </c>
      <c r="Z47" s="4" t="str">
        <f t="shared" ca="1" si="1"/>
        <v>44 Tahun 5 Bulan</v>
      </c>
      <c r="AA47" s="1"/>
      <c r="AB47" s="1"/>
      <c r="AC47" s="1" t="s">
        <v>4357</v>
      </c>
      <c r="AD47" s="1" t="s">
        <v>3616</v>
      </c>
      <c r="AE47" s="1"/>
      <c r="AF47" s="1"/>
      <c r="AG47" s="1"/>
      <c r="AH47" s="1" t="s">
        <v>126</v>
      </c>
      <c r="AI47" s="1"/>
      <c r="AJ47" s="552" t="s">
        <v>4293</v>
      </c>
      <c r="AK47" s="286"/>
      <c r="AL47" s="1"/>
    </row>
    <row r="48" spans="1:38" s="97" customFormat="1" ht="14">
      <c r="A48" s="1">
        <v>17</v>
      </c>
      <c r="B48" s="29" t="s">
        <v>282</v>
      </c>
      <c r="C48" s="1" t="s">
        <v>128</v>
      </c>
      <c r="D48" s="1" t="s">
        <v>295</v>
      </c>
      <c r="E48" s="1" t="s">
        <v>173</v>
      </c>
      <c r="F48" s="5"/>
      <c r="G48" s="1" t="s">
        <v>3764</v>
      </c>
      <c r="H48" s="5" t="s">
        <v>3622</v>
      </c>
      <c r="I48" s="84" t="s">
        <v>3623</v>
      </c>
      <c r="J48" s="7">
        <v>1</v>
      </c>
      <c r="K48" s="7"/>
      <c r="L48" s="7">
        <v>1</v>
      </c>
      <c r="M48" s="1"/>
      <c r="N48" s="1"/>
      <c r="O48" s="1" t="s">
        <v>103</v>
      </c>
      <c r="P48" s="20">
        <v>44375</v>
      </c>
      <c r="Q48" s="4" t="str">
        <f t="shared" ca="1" si="0"/>
        <v>1 Tahun 1 Bulan8 Hari</v>
      </c>
      <c r="R48" s="1" t="s">
        <v>78</v>
      </c>
      <c r="S48" s="1"/>
      <c r="T48" s="1" t="s">
        <v>49</v>
      </c>
      <c r="U48" s="1" t="s">
        <v>126</v>
      </c>
      <c r="V48" s="1" t="s">
        <v>166</v>
      </c>
      <c r="W48" s="1" t="s">
        <v>56</v>
      </c>
      <c r="X48" s="2" t="s">
        <v>3617</v>
      </c>
      <c r="Y48" s="71">
        <v>29504</v>
      </c>
      <c r="Z48" s="4" t="str">
        <f t="shared" ca="1" si="1"/>
        <v>41 Tahun 9 Bulan</v>
      </c>
      <c r="AA48" s="1"/>
      <c r="AB48" s="1"/>
      <c r="AC48" s="1" t="s">
        <v>4357</v>
      </c>
      <c r="AD48" s="1" t="s">
        <v>3618</v>
      </c>
      <c r="AE48" s="1"/>
      <c r="AF48" s="1"/>
      <c r="AG48" s="1"/>
      <c r="AH48" s="1" t="s">
        <v>126</v>
      </c>
      <c r="AI48" s="1"/>
      <c r="AJ48" s="552" t="s">
        <v>4294</v>
      </c>
      <c r="AK48" s="286"/>
      <c r="AL48" s="1">
        <v>831039964</v>
      </c>
    </row>
    <row r="49" spans="1:38" s="97" customFormat="1" ht="14">
      <c r="A49" s="1">
        <v>18</v>
      </c>
      <c r="B49" s="1" t="s">
        <v>282</v>
      </c>
      <c r="C49" s="1" t="s">
        <v>128</v>
      </c>
      <c r="D49" s="7" t="s">
        <v>295</v>
      </c>
      <c r="E49" s="1" t="s">
        <v>173</v>
      </c>
      <c r="F49" s="7"/>
      <c r="G49" s="7" t="s">
        <v>4155</v>
      </c>
      <c r="H49" s="76" t="s">
        <v>4056</v>
      </c>
      <c r="I49" s="8" t="s">
        <v>4057</v>
      </c>
      <c r="J49" s="7">
        <v>1</v>
      </c>
      <c r="K49" s="7"/>
      <c r="L49" s="7">
        <v>1</v>
      </c>
      <c r="M49" s="1"/>
      <c r="N49" s="1"/>
      <c r="O49" s="1" t="s">
        <v>103</v>
      </c>
      <c r="P49" s="20">
        <v>44420</v>
      </c>
      <c r="Q49" s="4" t="str">
        <f t="shared" ca="1" si="0"/>
        <v>0 Tahun 11 Bulan24 Hari</v>
      </c>
      <c r="R49" s="1" t="s">
        <v>54</v>
      </c>
      <c r="S49" s="7" t="s">
        <v>62</v>
      </c>
      <c r="T49" s="1" t="s">
        <v>73</v>
      </c>
      <c r="U49" s="1" t="s">
        <v>68</v>
      </c>
      <c r="V49" s="7" t="s">
        <v>180</v>
      </c>
      <c r="W49" s="7" t="s">
        <v>51</v>
      </c>
      <c r="X49" s="8" t="s">
        <v>145</v>
      </c>
      <c r="Y49" s="77">
        <v>32762</v>
      </c>
      <c r="Z49" s="4" t="str">
        <f t="shared" ca="1" si="1"/>
        <v>32 Tahun 10 Bulan</v>
      </c>
      <c r="AA49" s="624"/>
      <c r="AB49" s="7"/>
      <c r="AC49" s="1" t="s">
        <v>4357</v>
      </c>
      <c r="AD49" s="7" t="s">
        <v>4058</v>
      </c>
      <c r="AE49" s="7"/>
      <c r="AF49" s="7"/>
      <c r="AG49" s="7"/>
      <c r="AH49" s="7" t="s">
        <v>68</v>
      </c>
      <c r="AI49" s="7"/>
      <c r="AJ49" s="7"/>
      <c r="AK49" s="287"/>
      <c r="AL49" s="7"/>
    </row>
    <row r="50" spans="1:38" s="97" customFormat="1" ht="14">
      <c r="A50" s="1">
        <v>19</v>
      </c>
      <c r="B50" s="1" t="s">
        <v>282</v>
      </c>
      <c r="C50" s="1" t="s">
        <v>128</v>
      </c>
      <c r="D50" s="7" t="s">
        <v>295</v>
      </c>
      <c r="E50" s="1" t="s">
        <v>173</v>
      </c>
      <c r="F50" s="7"/>
      <c r="G50" s="7" t="s">
        <v>4156</v>
      </c>
      <c r="H50" s="76" t="s">
        <v>4059</v>
      </c>
      <c r="I50" s="8" t="s">
        <v>4060</v>
      </c>
      <c r="J50" s="7">
        <v>1</v>
      </c>
      <c r="K50" s="7"/>
      <c r="L50" s="7">
        <v>1</v>
      </c>
      <c r="M50" s="7"/>
      <c r="N50" s="7"/>
      <c r="O50" s="1" t="s">
        <v>103</v>
      </c>
      <c r="P50" s="20">
        <v>44420</v>
      </c>
      <c r="Q50" s="4" t="str">
        <f t="shared" ca="1" si="0"/>
        <v>0 Tahun 11 Bulan24 Hari</v>
      </c>
      <c r="R50" s="1" t="s">
        <v>58</v>
      </c>
      <c r="S50" s="7" t="s">
        <v>123</v>
      </c>
      <c r="T50" s="1" t="s">
        <v>73</v>
      </c>
      <c r="U50" s="1" t="s">
        <v>68</v>
      </c>
      <c r="V50" s="7" t="s">
        <v>201</v>
      </c>
      <c r="W50" s="7" t="s">
        <v>88</v>
      </c>
      <c r="X50" s="8" t="s">
        <v>4061</v>
      </c>
      <c r="Y50" s="77">
        <v>34699</v>
      </c>
      <c r="Z50" s="4" t="str">
        <f t="shared" ca="1" si="1"/>
        <v>27 Tahun 7 Bulan</v>
      </c>
      <c r="AA50" s="624"/>
      <c r="AB50" s="7"/>
      <c r="AC50" s="1" t="s">
        <v>4357</v>
      </c>
      <c r="AD50" s="7" t="s">
        <v>4062</v>
      </c>
      <c r="AE50" s="7"/>
      <c r="AF50" s="7"/>
      <c r="AG50" s="7"/>
      <c r="AH50" s="7" t="s">
        <v>68</v>
      </c>
      <c r="AI50" s="7"/>
      <c r="AJ50" s="7"/>
      <c r="AK50" s="287"/>
      <c r="AL50" s="7"/>
    </row>
    <row r="51" spans="1:38" s="97" customFormat="1" ht="14">
      <c r="A51" s="1">
        <v>20</v>
      </c>
      <c r="B51" s="1" t="s">
        <v>282</v>
      </c>
      <c r="C51" s="1" t="s">
        <v>128</v>
      </c>
      <c r="D51" s="7" t="s">
        <v>295</v>
      </c>
      <c r="E51" s="1" t="s">
        <v>173</v>
      </c>
      <c r="F51" s="7"/>
      <c r="G51" s="7" t="s">
        <v>4157</v>
      </c>
      <c r="H51" s="76" t="s">
        <v>4063</v>
      </c>
      <c r="I51" s="8" t="s">
        <v>4064</v>
      </c>
      <c r="J51" s="7">
        <v>1</v>
      </c>
      <c r="K51" s="7"/>
      <c r="L51" s="7">
        <v>1</v>
      </c>
      <c r="M51" s="7"/>
      <c r="N51" s="7"/>
      <c r="O51" s="1" t="s">
        <v>103</v>
      </c>
      <c r="P51" s="20">
        <v>44420</v>
      </c>
      <c r="Q51" s="4" t="str">
        <f t="shared" ca="1" si="0"/>
        <v>0 Tahun 11 Bulan24 Hari</v>
      </c>
      <c r="R51" s="1" t="s">
        <v>52</v>
      </c>
      <c r="S51" s="7"/>
      <c r="T51" s="1" t="s">
        <v>73</v>
      </c>
      <c r="U51" s="1" t="s">
        <v>68</v>
      </c>
      <c r="V51" s="7" t="s">
        <v>229</v>
      </c>
      <c r="W51" s="7" t="s">
        <v>51</v>
      </c>
      <c r="X51" s="8" t="s">
        <v>4065</v>
      </c>
      <c r="Y51" s="77">
        <v>31507</v>
      </c>
      <c r="Z51" s="4" t="str">
        <f t="shared" ca="1" si="1"/>
        <v>36 Tahun 4 Bulan</v>
      </c>
      <c r="AA51" s="624"/>
      <c r="AB51" s="7"/>
      <c r="AC51" s="1" t="s">
        <v>4357</v>
      </c>
      <c r="AD51" s="7" t="s">
        <v>4066</v>
      </c>
      <c r="AE51" s="7"/>
      <c r="AF51" s="7"/>
      <c r="AG51" s="7"/>
      <c r="AH51" s="7" t="s">
        <v>68</v>
      </c>
      <c r="AI51" s="7"/>
      <c r="AJ51" s="7"/>
      <c r="AK51" s="287"/>
      <c r="AL51" s="7"/>
    </row>
    <row r="52" spans="1:38" s="97" customFormat="1" ht="14">
      <c r="A52" s="1">
        <v>21</v>
      </c>
      <c r="B52" s="1" t="s">
        <v>282</v>
      </c>
      <c r="C52" s="1" t="s">
        <v>128</v>
      </c>
      <c r="D52" s="7" t="s">
        <v>295</v>
      </c>
      <c r="E52" s="1" t="s">
        <v>173</v>
      </c>
      <c r="F52" s="7"/>
      <c r="G52" s="7" t="s">
        <v>4158</v>
      </c>
      <c r="H52" s="76" t="s">
        <v>4067</v>
      </c>
      <c r="I52" s="8" t="s">
        <v>4068</v>
      </c>
      <c r="J52" s="7">
        <v>1</v>
      </c>
      <c r="K52" s="7"/>
      <c r="L52" s="7"/>
      <c r="M52" s="7">
        <v>1</v>
      </c>
      <c r="N52" s="7"/>
      <c r="O52" s="1" t="s">
        <v>105</v>
      </c>
      <c r="P52" s="20">
        <v>44420</v>
      </c>
      <c r="Q52" s="4" t="str">
        <f t="shared" ca="1" si="0"/>
        <v>0 Tahun 11 Bulan24 Hari</v>
      </c>
      <c r="R52" s="1" t="s">
        <v>78</v>
      </c>
      <c r="S52" s="7"/>
      <c r="T52" s="1" t="s">
        <v>63</v>
      </c>
      <c r="U52" s="1" t="s">
        <v>68</v>
      </c>
      <c r="V52" s="7" t="s">
        <v>201</v>
      </c>
      <c r="W52" s="7" t="s">
        <v>76</v>
      </c>
      <c r="X52" s="8" t="s">
        <v>4069</v>
      </c>
      <c r="Y52" s="77">
        <v>35258</v>
      </c>
      <c r="Z52" s="4" t="str">
        <f t="shared" ca="1" si="1"/>
        <v>26 Tahun 0 Bulan</v>
      </c>
      <c r="AA52" s="624"/>
      <c r="AB52" s="7"/>
      <c r="AC52" s="1" t="s">
        <v>4357</v>
      </c>
      <c r="AD52" s="7" t="s">
        <v>4070</v>
      </c>
      <c r="AE52" s="7"/>
      <c r="AF52" s="7"/>
      <c r="AG52" s="7"/>
      <c r="AH52" s="7" t="s">
        <v>68</v>
      </c>
      <c r="AI52" s="7"/>
      <c r="AJ52" s="7"/>
      <c r="AK52" s="287"/>
      <c r="AL52" s="7"/>
    </row>
    <row r="53" spans="1:38" s="97" customFormat="1" ht="14">
      <c r="A53" s="1">
        <v>22</v>
      </c>
      <c r="B53" s="1" t="s">
        <v>282</v>
      </c>
      <c r="C53" s="1" t="s">
        <v>128</v>
      </c>
      <c r="D53" s="7" t="s">
        <v>295</v>
      </c>
      <c r="E53" s="1" t="s">
        <v>173</v>
      </c>
      <c r="F53" s="7"/>
      <c r="G53" s="7" t="s">
        <v>4159</v>
      </c>
      <c r="H53" s="76" t="s">
        <v>4071</v>
      </c>
      <c r="I53" s="8" t="s">
        <v>4072</v>
      </c>
      <c r="J53" s="7">
        <v>1</v>
      </c>
      <c r="K53" s="7"/>
      <c r="L53" s="7"/>
      <c r="M53" s="7">
        <v>1</v>
      </c>
      <c r="N53" s="7"/>
      <c r="O53" s="1" t="s">
        <v>105</v>
      </c>
      <c r="P53" s="20">
        <v>44420</v>
      </c>
      <c r="Q53" s="4" t="str">
        <f t="shared" ca="1" si="0"/>
        <v>0 Tahun 11 Bulan24 Hari</v>
      </c>
      <c r="R53" s="1" t="s">
        <v>58</v>
      </c>
      <c r="S53" s="7" t="s">
        <v>123</v>
      </c>
      <c r="T53" s="1" t="s">
        <v>63</v>
      </c>
      <c r="U53" s="1" t="s">
        <v>68</v>
      </c>
      <c r="V53" s="7" t="s">
        <v>84</v>
      </c>
      <c r="W53" s="7" t="s">
        <v>76</v>
      </c>
      <c r="X53" s="8" t="s">
        <v>4073</v>
      </c>
      <c r="Y53" s="77">
        <v>36969</v>
      </c>
      <c r="Z53" s="4" t="str">
        <f t="shared" ca="1" si="1"/>
        <v>21 Tahun 4 Bulan</v>
      </c>
      <c r="AA53" s="624"/>
      <c r="AB53" s="7"/>
      <c r="AC53" s="1" t="s">
        <v>4357</v>
      </c>
      <c r="AD53" s="7" t="s">
        <v>4074</v>
      </c>
      <c r="AE53" s="7"/>
      <c r="AF53" s="7"/>
      <c r="AG53" s="7"/>
      <c r="AH53" s="7" t="s">
        <v>68</v>
      </c>
      <c r="AI53" s="7"/>
      <c r="AJ53" s="7"/>
      <c r="AK53" s="287"/>
      <c r="AL53" s="7"/>
    </row>
    <row r="54" spans="1:38" s="97" customFormat="1" ht="14">
      <c r="A54" s="1">
        <v>23</v>
      </c>
      <c r="B54" s="1" t="s">
        <v>282</v>
      </c>
      <c r="C54" s="1" t="s">
        <v>128</v>
      </c>
      <c r="D54" s="7" t="s">
        <v>295</v>
      </c>
      <c r="E54" s="1" t="s">
        <v>173</v>
      </c>
      <c r="F54" s="7"/>
      <c r="G54" s="7" t="s">
        <v>4160</v>
      </c>
      <c r="H54" s="76" t="s">
        <v>4075</v>
      </c>
      <c r="I54" s="8" t="s">
        <v>4076</v>
      </c>
      <c r="J54" s="7">
        <v>1</v>
      </c>
      <c r="K54" s="7"/>
      <c r="L54" s="7">
        <v>1</v>
      </c>
      <c r="M54" s="7"/>
      <c r="N54" s="7"/>
      <c r="O54" s="1" t="s">
        <v>103</v>
      </c>
      <c r="P54" s="20">
        <v>44420</v>
      </c>
      <c r="Q54" s="4" t="str">
        <f t="shared" ca="1" si="0"/>
        <v>0 Tahun 11 Bulan24 Hari</v>
      </c>
      <c r="R54" s="1" t="s">
        <v>58</v>
      </c>
      <c r="S54" s="7" t="s">
        <v>123</v>
      </c>
      <c r="T54" s="1" t="s">
        <v>63</v>
      </c>
      <c r="U54" s="1" t="s">
        <v>68</v>
      </c>
      <c r="V54" s="7" t="s">
        <v>201</v>
      </c>
      <c r="W54" s="7" t="s">
        <v>76</v>
      </c>
      <c r="X54" s="8" t="s">
        <v>4061</v>
      </c>
      <c r="Y54" s="77">
        <v>37142</v>
      </c>
      <c r="Z54" s="4" t="str">
        <f t="shared" ca="1" si="1"/>
        <v>20 Tahun 10 Bulan</v>
      </c>
      <c r="AA54" s="624"/>
      <c r="AB54" s="7"/>
      <c r="AC54" s="1" t="s">
        <v>4357</v>
      </c>
      <c r="AD54" s="7" t="s">
        <v>4077</v>
      </c>
      <c r="AE54" s="7"/>
      <c r="AF54" s="7"/>
      <c r="AG54" s="7"/>
      <c r="AH54" s="7" t="s">
        <v>68</v>
      </c>
      <c r="AI54" s="7"/>
      <c r="AJ54" s="7"/>
      <c r="AK54" s="287"/>
      <c r="AL54" s="7"/>
    </row>
    <row r="55" spans="1:38" s="97" customFormat="1" ht="14">
      <c r="A55" s="1">
        <v>24</v>
      </c>
      <c r="B55" s="1" t="s">
        <v>282</v>
      </c>
      <c r="C55" s="1" t="s">
        <v>128</v>
      </c>
      <c r="D55" s="7" t="s">
        <v>295</v>
      </c>
      <c r="E55" s="1" t="s">
        <v>173</v>
      </c>
      <c r="F55" s="7"/>
      <c r="G55" s="7" t="s">
        <v>4161</v>
      </c>
      <c r="H55" s="76" t="s">
        <v>4078</v>
      </c>
      <c r="I55" s="8" t="s">
        <v>4079</v>
      </c>
      <c r="J55" s="7">
        <v>1</v>
      </c>
      <c r="K55" s="7"/>
      <c r="L55" s="7">
        <v>1</v>
      </c>
      <c r="M55" s="7"/>
      <c r="N55" s="7"/>
      <c r="O55" s="1" t="s">
        <v>103</v>
      </c>
      <c r="P55" s="20">
        <v>44420</v>
      </c>
      <c r="Q55" s="4" t="str">
        <f t="shared" ca="1" si="0"/>
        <v>0 Tahun 11 Bulan24 Hari</v>
      </c>
      <c r="R55" s="1" t="s">
        <v>78</v>
      </c>
      <c r="S55" s="7"/>
      <c r="T55" s="1" t="s">
        <v>63</v>
      </c>
      <c r="U55" s="1" t="s">
        <v>68</v>
      </c>
      <c r="V55" s="7" t="s">
        <v>201</v>
      </c>
      <c r="W55" s="7" t="s">
        <v>76</v>
      </c>
      <c r="X55" s="8" t="s">
        <v>4061</v>
      </c>
      <c r="Y55" s="77">
        <v>35284</v>
      </c>
      <c r="Z55" s="4" t="str">
        <f t="shared" ca="1" si="1"/>
        <v>25 Tahun 11 Bulan</v>
      </c>
      <c r="AA55" s="624"/>
      <c r="AB55" s="7"/>
      <c r="AC55" s="1" t="s">
        <v>4357</v>
      </c>
      <c r="AD55" s="7" t="s">
        <v>4077</v>
      </c>
      <c r="AE55" s="7"/>
      <c r="AF55" s="7"/>
      <c r="AG55" s="7"/>
      <c r="AH55" s="7" t="s">
        <v>68</v>
      </c>
      <c r="AI55" s="7"/>
      <c r="AJ55" s="7"/>
      <c r="AK55" s="287"/>
      <c r="AL55" s="7"/>
    </row>
    <row r="56" spans="1:38" s="97" customFormat="1" ht="14">
      <c r="A56" s="1">
        <v>25</v>
      </c>
      <c r="B56" s="1" t="s">
        <v>282</v>
      </c>
      <c r="C56" s="1" t="s">
        <v>128</v>
      </c>
      <c r="D56" s="7" t="s">
        <v>295</v>
      </c>
      <c r="E56" s="1" t="s">
        <v>173</v>
      </c>
      <c r="F56" s="7"/>
      <c r="G56" s="7" t="s">
        <v>4162</v>
      </c>
      <c r="H56" s="76" t="s">
        <v>4080</v>
      </c>
      <c r="I56" s="8" t="s">
        <v>4081</v>
      </c>
      <c r="J56" s="7">
        <v>1</v>
      </c>
      <c r="K56" s="7"/>
      <c r="L56" s="7">
        <v>1</v>
      </c>
      <c r="M56" s="7"/>
      <c r="N56" s="7"/>
      <c r="O56" s="1" t="s">
        <v>103</v>
      </c>
      <c r="P56" s="20">
        <v>44420</v>
      </c>
      <c r="Q56" s="4" t="str">
        <f t="shared" ca="1" si="0"/>
        <v>0 Tahun 11 Bulan24 Hari</v>
      </c>
      <c r="R56" s="1" t="s">
        <v>81</v>
      </c>
      <c r="S56" s="7"/>
      <c r="T56" s="1" t="s">
        <v>49</v>
      </c>
      <c r="U56" s="1" t="s">
        <v>68</v>
      </c>
      <c r="V56" s="7" t="s">
        <v>67</v>
      </c>
      <c r="W56" s="7" t="s">
        <v>56</v>
      </c>
      <c r="X56" s="8" t="s">
        <v>213</v>
      </c>
      <c r="Y56" s="77">
        <v>33645</v>
      </c>
      <c r="Z56" s="4" t="str">
        <f t="shared" ca="1" si="1"/>
        <v>30 Tahun 5 Bulan</v>
      </c>
      <c r="AA56" s="624"/>
      <c r="AB56" s="7"/>
      <c r="AC56" s="1" t="s">
        <v>4357</v>
      </c>
      <c r="AD56" s="7" t="s">
        <v>4082</v>
      </c>
      <c r="AE56" s="7"/>
      <c r="AF56" s="7"/>
      <c r="AG56" s="7"/>
      <c r="AH56" s="7" t="s">
        <v>2913</v>
      </c>
      <c r="AI56" s="7"/>
      <c r="AJ56" s="7"/>
      <c r="AK56" s="287"/>
      <c r="AL56" s="7"/>
    </row>
    <row r="57" spans="1:38" s="97" customFormat="1" ht="14">
      <c r="A57" s="1">
        <v>27</v>
      </c>
      <c r="B57" s="1" t="s">
        <v>282</v>
      </c>
      <c r="C57" s="1" t="s">
        <v>128</v>
      </c>
      <c r="D57" s="7" t="s">
        <v>295</v>
      </c>
      <c r="E57" s="1" t="s">
        <v>173</v>
      </c>
      <c r="F57" s="7"/>
      <c r="G57" s="7" t="s">
        <v>4164</v>
      </c>
      <c r="H57" s="76" t="s">
        <v>4086</v>
      </c>
      <c r="I57" s="8" t="s">
        <v>4087</v>
      </c>
      <c r="J57" s="7">
        <v>1</v>
      </c>
      <c r="K57" s="7"/>
      <c r="L57" s="7">
        <v>1</v>
      </c>
      <c r="M57" s="7"/>
      <c r="N57" s="7"/>
      <c r="O57" s="1" t="s">
        <v>103</v>
      </c>
      <c r="P57" s="20">
        <v>44420</v>
      </c>
      <c r="Q57" s="4" t="str">
        <f t="shared" ca="1" si="0"/>
        <v>0 Tahun 11 Bulan24 Hari</v>
      </c>
      <c r="R57" s="1" t="s">
        <v>81</v>
      </c>
      <c r="S57" s="7"/>
      <c r="T57" s="1" t="s">
        <v>63</v>
      </c>
      <c r="U57" s="1" t="s">
        <v>68</v>
      </c>
      <c r="V57" s="7" t="s">
        <v>201</v>
      </c>
      <c r="W57" s="7" t="s">
        <v>51</v>
      </c>
      <c r="X57" s="8" t="s">
        <v>4088</v>
      </c>
      <c r="Y57" s="77">
        <v>31212</v>
      </c>
      <c r="Z57" s="4" t="str">
        <f t="shared" ca="1" si="1"/>
        <v>37 Tahun 1 Bulan</v>
      </c>
      <c r="AA57" s="624"/>
      <c r="AB57" s="7"/>
      <c r="AC57" s="1" t="s">
        <v>4357</v>
      </c>
      <c r="AD57" s="7" t="s">
        <v>4077</v>
      </c>
      <c r="AE57" s="7"/>
      <c r="AF57" s="7"/>
      <c r="AG57" s="7"/>
      <c r="AH57" s="7" t="s">
        <v>68</v>
      </c>
      <c r="AI57" s="7"/>
      <c r="AJ57" s="7"/>
      <c r="AK57" s="287"/>
      <c r="AL57" s="7"/>
    </row>
    <row r="58" spans="1:38" s="97" customFormat="1" ht="14">
      <c r="A58" s="1">
        <v>28</v>
      </c>
      <c r="B58" s="1" t="s">
        <v>282</v>
      </c>
      <c r="C58" s="1" t="s">
        <v>128</v>
      </c>
      <c r="D58" s="7" t="s">
        <v>295</v>
      </c>
      <c r="E58" s="1" t="s">
        <v>173</v>
      </c>
      <c r="F58" s="7"/>
      <c r="G58" s="7" t="s">
        <v>4165</v>
      </c>
      <c r="H58" s="76" t="s">
        <v>4089</v>
      </c>
      <c r="I58" s="8" t="s">
        <v>4090</v>
      </c>
      <c r="J58" s="7">
        <v>1</v>
      </c>
      <c r="K58" s="7"/>
      <c r="L58" s="7">
        <v>1</v>
      </c>
      <c r="M58" s="7"/>
      <c r="N58" s="7"/>
      <c r="O58" s="1" t="s">
        <v>103</v>
      </c>
      <c r="P58" s="20">
        <v>44420</v>
      </c>
      <c r="Q58" s="4" t="str">
        <f t="shared" ca="1" si="0"/>
        <v>0 Tahun 11 Bulan24 Hari</v>
      </c>
      <c r="R58" s="1" t="s">
        <v>78</v>
      </c>
      <c r="S58" s="7"/>
      <c r="T58" s="1" t="s">
        <v>49</v>
      </c>
      <c r="U58" s="1" t="s">
        <v>66</v>
      </c>
      <c r="V58" s="7" t="s">
        <v>67</v>
      </c>
      <c r="W58" s="7" t="s">
        <v>56</v>
      </c>
      <c r="X58" s="8" t="s">
        <v>4091</v>
      </c>
      <c r="Y58" s="77">
        <v>34083</v>
      </c>
      <c r="Z58" s="4" t="str">
        <f t="shared" ca="1" si="1"/>
        <v>29 Tahun 3 Bulan</v>
      </c>
      <c r="AA58" s="624"/>
      <c r="AB58" s="7"/>
      <c r="AC58" s="1" t="s">
        <v>4357</v>
      </c>
      <c r="AD58" s="7" t="s">
        <v>4092</v>
      </c>
      <c r="AE58" s="7"/>
      <c r="AF58" s="7"/>
      <c r="AG58" s="7"/>
      <c r="AH58" s="7" t="s">
        <v>2913</v>
      </c>
      <c r="AI58" s="7"/>
      <c r="AJ58" s="7"/>
      <c r="AK58" s="287"/>
      <c r="AL58" s="7"/>
    </row>
    <row r="59" spans="1:38" s="97" customFormat="1" ht="14">
      <c r="A59" s="1">
        <v>29</v>
      </c>
      <c r="B59" s="1" t="s">
        <v>282</v>
      </c>
      <c r="C59" s="1" t="s">
        <v>128</v>
      </c>
      <c r="D59" s="7" t="s">
        <v>295</v>
      </c>
      <c r="E59" s="1" t="s">
        <v>173</v>
      </c>
      <c r="F59" s="7"/>
      <c r="G59" s="7" t="s">
        <v>4166</v>
      </c>
      <c r="H59" s="76" t="s">
        <v>4093</v>
      </c>
      <c r="I59" s="8" t="s">
        <v>4094</v>
      </c>
      <c r="J59" s="7">
        <v>1</v>
      </c>
      <c r="K59" s="7"/>
      <c r="L59" s="7">
        <v>1</v>
      </c>
      <c r="M59" s="7"/>
      <c r="N59" s="7"/>
      <c r="O59" s="1" t="s">
        <v>103</v>
      </c>
      <c r="P59" s="20">
        <v>44420</v>
      </c>
      <c r="Q59" s="4" t="str">
        <f t="shared" ca="1" si="0"/>
        <v>0 Tahun 11 Bulan24 Hari</v>
      </c>
      <c r="R59" s="1" t="s">
        <v>52</v>
      </c>
      <c r="S59" s="7"/>
      <c r="T59" s="1" t="s">
        <v>73</v>
      </c>
      <c r="U59" s="1" t="s">
        <v>68</v>
      </c>
      <c r="V59" s="7" t="s">
        <v>229</v>
      </c>
      <c r="W59" s="7" t="s">
        <v>56</v>
      </c>
      <c r="X59" s="8" t="s">
        <v>2496</v>
      </c>
      <c r="Y59" s="77">
        <v>34781</v>
      </c>
      <c r="Z59" s="4" t="str">
        <f t="shared" ca="1" si="1"/>
        <v>27 Tahun 4 Bulan</v>
      </c>
      <c r="AA59" s="624"/>
      <c r="AB59" s="7"/>
      <c r="AC59" s="1" t="s">
        <v>4357</v>
      </c>
      <c r="AD59" s="7" t="s">
        <v>4095</v>
      </c>
      <c r="AE59" s="7"/>
      <c r="AF59" s="7"/>
      <c r="AG59" s="7"/>
      <c r="AH59" s="7" t="s">
        <v>68</v>
      </c>
      <c r="AI59" s="7"/>
      <c r="AJ59" s="7"/>
      <c r="AK59" s="287"/>
      <c r="AL59" s="7"/>
    </row>
    <row r="60" spans="1:38" s="97" customFormat="1" ht="14">
      <c r="A60" s="1">
        <v>30</v>
      </c>
      <c r="B60" s="1" t="s">
        <v>282</v>
      </c>
      <c r="C60" s="1" t="s">
        <v>128</v>
      </c>
      <c r="D60" s="7" t="s">
        <v>295</v>
      </c>
      <c r="E60" s="1" t="s">
        <v>173</v>
      </c>
      <c r="F60" s="7"/>
      <c r="G60" s="7" t="s">
        <v>4167</v>
      </c>
      <c r="H60" s="76" t="s">
        <v>4096</v>
      </c>
      <c r="I60" s="8" t="s">
        <v>4097</v>
      </c>
      <c r="J60" s="7">
        <v>1</v>
      </c>
      <c r="K60" s="7"/>
      <c r="L60" s="7">
        <v>1</v>
      </c>
      <c r="M60" s="7"/>
      <c r="N60" s="7"/>
      <c r="O60" s="1" t="s">
        <v>103</v>
      </c>
      <c r="P60" s="20">
        <v>44420</v>
      </c>
      <c r="Q60" s="4" t="str">
        <f t="shared" ca="1" si="0"/>
        <v>0 Tahun 11 Bulan24 Hari</v>
      </c>
      <c r="R60" s="1" t="s">
        <v>78</v>
      </c>
      <c r="S60" s="7"/>
      <c r="T60" s="1" t="s">
        <v>73</v>
      </c>
      <c r="U60" s="1" t="s">
        <v>68</v>
      </c>
      <c r="V60" s="7" t="s">
        <v>2672</v>
      </c>
      <c r="W60" s="7" t="s">
        <v>76</v>
      </c>
      <c r="X60" s="8" t="s">
        <v>4098</v>
      </c>
      <c r="Y60" s="77">
        <v>35471</v>
      </c>
      <c r="Z60" s="4" t="str">
        <f t="shared" ca="1" si="1"/>
        <v>25 Tahun 5 Bulan</v>
      </c>
      <c r="AA60" s="624" t="s">
        <v>4099</v>
      </c>
      <c r="AB60" s="7" t="s">
        <v>3974</v>
      </c>
      <c r="AC60" s="1" t="s">
        <v>4357</v>
      </c>
      <c r="AD60" s="7" t="s">
        <v>4100</v>
      </c>
      <c r="AE60" s="7"/>
      <c r="AF60" s="7"/>
      <c r="AG60" s="7"/>
      <c r="AH60" s="7" t="s">
        <v>68</v>
      </c>
      <c r="AI60" s="7"/>
      <c r="AJ60" s="7"/>
      <c r="AK60" s="294"/>
      <c r="AL60" s="7"/>
    </row>
    <row r="61" spans="1:38" s="97" customFormat="1" ht="14">
      <c r="A61" s="1">
        <v>31</v>
      </c>
      <c r="B61" s="1" t="s">
        <v>282</v>
      </c>
      <c r="C61" s="1" t="s">
        <v>128</v>
      </c>
      <c r="D61" s="7" t="s">
        <v>295</v>
      </c>
      <c r="E61" s="1" t="s">
        <v>173</v>
      </c>
      <c r="F61" s="7"/>
      <c r="G61" s="7" t="s">
        <v>4168</v>
      </c>
      <c r="H61" s="76" t="s">
        <v>4101</v>
      </c>
      <c r="I61" s="8" t="s">
        <v>4102</v>
      </c>
      <c r="J61" s="7">
        <v>1</v>
      </c>
      <c r="K61" s="7"/>
      <c r="L61" s="7">
        <v>1</v>
      </c>
      <c r="M61" s="7"/>
      <c r="N61" s="7"/>
      <c r="O61" s="1" t="s">
        <v>103</v>
      </c>
      <c r="P61" s="20">
        <v>44420</v>
      </c>
      <c r="Q61" s="4" t="str">
        <f t="shared" ca="1" si="0"/>
        <v>0 Tahun 11 Bulan24 Hari</v>
      </c>
      <c r="R61" s="1" t="s">
        <v>52</v>
      </c>
      <c r="S61" s="187"/>
      <c r="T61" s="1" t="s">
        <v>63</v>
      </c>
      <c r="U61" s="1" t="s">
        <v>68</v>
      </c>
      <c r="V61" s="187" t="s">
        <v>201</v>
      </c>
      <c r="W61" s="187" t="s">
        <v>76</v>
      </c>
      <c r="X61" s="8" t="s">
        <v>4061</v>
      </c>
      <c r="Y61" s="77">
        <v>33867</v>
      </c>
      <c r="Z61" s="4" t="str">
        <f t="shared" ca="1" si="1"/>
        <v>29 Tahun 10 Bulan</v>
      </c>
      <c r="AA61" s="625" t="s">
        <v>4103</v>
      </c>
      <c r="AB61" s="187"/>
      <c r="AC61" s="1" t="s">
        <v>4357</v>
      </c>
      <c r="AD61" s="7" t="s">
        <v>4104</v>
      </c>
      <c r="AE61" s="7"/>
      <c r="AF61" s="187"/>
      <c r="AG61" s="187"/>
      <c r="AH61" s="187" t="s">
        <v>68</v>
      </c>
      <c r="AI61" s="7"/>
      <c r="AJ61" s="187"/>
      <c r="AK61" s="286"/>
      <c r="AL61" s="1"/>
    </row>
    <row r="62" spans="1:38" s="97" customFormat="1" ht="14">
      <c r="A62" s="1">
        <v>32</v>
      </c>
      <c r="B62" s="1" t="s">
        <v>282</v>
      </c>
      <c r="C62" s="1" t="s">
        <v>128</v>
      </c>
      <c r="D62" s="1" t="s">
        <v>295</v>
      </c>
      <c r="E62" s="1" t="s">
        <v>173</v>
      </c>
      <c r="F62" s="29"/>
      <c r="G62" s="1" t="s">
        <v>4489</v>
      </c>
      <c r="H62" s="5" t="s">
        <v>4359</v>
      </c>
      <c r="I62" s="84" t="s">
        <v>4360</v>
      </c>
      <c r="J62" s="7">
        <v>1</v>
      </c>
      <c r="K62" s="7"/>
      <c r="L62" s="7">
        <v>1</v>
      </c>
      <c r="M62" s="1"/>
      <c r="N62" s="1"/>
      <c r="O62" s="1" t="s">
        <v>103</v>
      </c>
      <c r="P62" s="20">
        <v>44452</v>
      </c>
      <c r="Q62" s="4" t="str">
        <f t="shared" ca="1" si="0"/>
        <v>0 Tahun 10 Bulan23 Hari</v>
      </c>
      <c r="R62" s="1" t="s">
        <v>54</v>
      </c>
      <c r="S62" s="1"/>
      <c r="T62" s="1" t="s">
        <v>73</v>
      </c>
      <c r="U62" s="1" t="s">
        <v>68</v>
      </c>
      <c r="V62" s="1" t="s">
        <v>229</v>
      </c>
      <c r="W62" s="1" t="s">
        <v>51</v>
      </c>
      <c r="X62" s="530" t="s">
        <v>4361</v>
      </c>
      <c r="Y62" s="626">
        <v>29225</v>
      </c>
      <c r="Z62" s="4" t="str">
        <f t="shared" ca="1" si="1"/>
        <v>42 Tahun 7 Bulan</v>
      </c>
      <c r="AA62" s="1"/>
      <c r="AB62" s="1"/>
      <c r="AC62" s="1" t="s">
        <v>4357</v>
      </c>
      <c r="AD62" s="69" t="s">
        <v>4362</v>
      </c>
      <c r="AE62" s="69"/>
      <c r="AF62" s="1"/>
      <c r="AG62" s="1"/>
      <c r="AH62" s="1" t="s">
        <v>68</v>
      </c>
      <c r="AI62" s="69"/>
      <c r="AJ62" s="1"/>
      <c r="AK62" s="286"/>
      <c r="AL62" s="1"/>
    </row>
    <row r="63" spans="1:38" s="97" customFormat="1" ht="14">
      <c r="A63" s="1">
        <v>33</v>
      </c>
      <c r="B63" s="1" t="s">
        <v>282</v>
      </c>
      <c r="C63" s="1" t="s">
        <v>128</v>
      </c>
      <c r="D63" s="1" t="s">
        <v>295</v>
      </c>
      <c r="E63" s="1" t="s">
        <v>173</v>
      </c>
      <c r="F63" s="29"/>
      <c r="G63" s="1" t="s">
        <v>4490</v>
      </c>
      <c r="H63" s="5" t="s">
        <v>4363</v>
      </c>
      <c r="I63" s="84" t="s">
        <v>4364</v>
      </c>
      <c r="J63" s="7">
        <v>1</v>
      </c>
      <c r="K63" s="7"/>
      <c r="L63" s="7">
        <v>1</v>
      </c>
      <c r="M63" s="1"/>
      <c r="N63" s="1"/>
      <c r="O63" s="1" t="s">
        <v>103</v>
      </c>
      <c r="P63" s="20">
        <v>44452</v>
      </c>
      <c r="Q63" s="4" t="str">
        <f t="shared" ca="1" si="0"/>
        <v>0 Tahun 10 Bulan23 Hari</v>
      </c>
      <c r="R63" s="1" t="s">
        <v>78</v>
      </c>
      <c r="S63" s="1"/>
      <c r="T63" s="1" t="s">
        <v>73</v>
      </c>
      <c r="U63" s="1" t="s">
        <v>68</v>
      </c>
      <c r="V63" s="1" t="s">
        <v>140</v>
      </c>
      <c r="W63" s="1" t="s">
        <v>76</v>
      </c>
      <c r="X63" s="2" t="s">
        <v>4365</v>
      </c>
      <c r="Y63" s="71">
        <v>33470</v>
      </c>
      <c r="Z63" s="4" t="str">
        <f t="shared" ca="1" si="1"/>
        <v>30 Tahun 11 Bulan</v>
      </c>
      <c r="AA63" s="1"/>
      <c r="AB63" s="1"/>
      <c r="AC63" s="1" t="s">
        <v>4357</v>
      </c>
      <c r="AD63" s="1" t="s">
        <v>4366</v>
      </c>
      <c r="AE63" s="1"/>
      <c r="AF63" s="1"/>
      <c r="AG63" s="1"/>
      <c r="AH63" s="1" t="s">
        <v>68</v>
      </c>
      <c r="AI63" s="1"/>
      <c r="AJ63" s="1"/>
      <c r="AK63" s="286"/>
      <c r="AL63" s="1"/>
    </row>
    <row r="64" spans="1:38" s="97" customFormat="1" ht="14">
      <c r="A64" s="1">
        <v>34</v>
      </c>
      <c r="B64" s="1" t="s">
        <v>282</v>
      </c>
      <c r="C64" s="1" t="s">
        <v>128</v>
      </c>
      <c r="D64" s="1" t="s">
        <v>295</v>
      </c>
      <c r="E64" s="1" t="s">
        <v>173</v>
      </c>
      <c r="F64" s="29"/>
      <c r="G64" s="1" t="s">
        <v>4491</v>
      </c>
      <c r="H64" s="5" t="s">
        <v>4367</v>
      </c>
      <c r="I64" s="84" t="s">
        <v>4368</v>
      </c>
      <c r="J64" s="7">
        <v>1</v>
      </c>
      <c r="K64" s="7"/>
      <c r="L64" s="7"/>
      <c r="M64" s="1">
        <v>1</v>
      </c>
      <c r="N64" s="1"/>
      <c r="O64" s="1" t="s">
        <v>105</v>
      </c>
      <c r="P64" s="20">
        <v>44452</v>
      </c>
      <c r="Q64" s="4" t="str">
        <f t="shared" ca="1" si="0"/>
        <v>0 Tahun 10 Bulan23 Hari</v>
      </c>
      <c r="R64" s="1" t="s">
        <v>81</v>
      </c>
      <c r="S64" s="1"/>
      <c r="T64" s="1" t="s">
        <v>49</v>
      </c>
      <c r="U64" s="1" t="s">
        <v>126</v>
      </c>
      <c r="V64" s="1" t="s">
        <v>166</v>
      </c>
      <c r="W64" s="1" t="s">
        <v>51</v>
      </c>
      <c r="X64" s="2" t="s">
        <v>4369</v>
      </c>
      <c r="Y64" s="71">
        <v>28855</v>
      </c>
      <c r="Z64" s="4" t="str">
        <f t="shared" ca="1" si="1"/>
        <v>43 Tahun 7 Bulan</v>
      </c>
      <c r="AA64" s="1"/>
      <c r="AB64" s="1"/>
      <c r="AC64" s="1" t="s">
        <v>4357</v>
      </c>
      <c r="AD64" s="1" t="s">
        <v>4370</v>
      </c>
      <c r="AE64" s="1"/>
      <c r="AF64" s="1"/>
      <c r="AG64" s="1"/>
      <c r="AH64" s="1" t="s">
        <v>126</v>
      </c>
      <c r="AI64" s="1"/>
      <c r="AJ64" s="1"/>
      <c r="AK64" s="286"/>
      <c r="AL64" s="1"/>
    </row>
    <row r="65" spans="1:38" s="97" customFormat="1" ht="14">
      <c r="A65" s="1">
        <v>35</v>
      </c>
      <c r="B65" s="1" t="s">
        <v>282</v>
      </c>
      <c r="C65" s="1" t="s">
        <v>128</v>
      </c>
      <c r="D65" s="1" t="s">
        <v>295</v>
      </c>
      <c r="E65" s="1" t="s">
        <v>173</v>
      </c>
      <c r="F65" s="29"/>
      <c r="G65" s="1" t="s">
        <v>4492</v>
      </c>
      <c r="H65" s="5" t="s">
        <v>4371</v>
      </c>
      <c r="I65" s="84" t="s">
        <v>4372</v>
      </c>
      <c r="J65" s="7">
        <v>1</v>
      </c>
      <c r="K65" s="7"/>
      <c r="L65" s="7">
        <v>1</v>
      </c>
      <c r="M65" s="1"/>
      <c r="N65" s="1"/>
      <c r="O65" s="1" t="s">
        <v>103</v>
      </c>
      <c r="P65" s="20">
        <v>44452</v>
      </c>
      <c r="Q65" s="4" t="str">
        <f t="shared" ca="1" si="0"/>
        <v>0 Tahun 10 Bulan23 Hari</v>
      </c>
      <c r="R65" s="1" t="s">
        <v>81</v>
      </c>
      <c r="S65" s="1"/>
      <c r="T65" s="1" t="s">
        <v>63</v>
      </c>
      <c r="U65" s="1" t="s">
        <v>68</v>
      </c>
      <c r="V65" s="1" t="s">
        <v>201</v>
      </c>
      <c r="W65" s="1" t="s">
        <v>76</v>
      </c>
      <c r="X65" s="2" t="s">
        <v>4373</v>
      </c>
      <c r="Y65" s="71">
        <v>36782</v>
      </c>
      <c r="Z65" s="4" t="str">
        <f t="shared" ca="1" si="1"/>
        <v>21 Tahun 10 Bulan</v>
      </c>
      <c r="AA65" s="5" t="s">
        <v>4374</v>
      </c>
      <c r="AB65" s="1" t="s">
        <v>3918</v>
      </c>
      <c r="AC65" s="1" t="s">
        <v>4357</v>
      </c>
      <c r="AD65" s="1" t="s">
        <v>4375</v>
      </c>
      <c r="AE65" s="1"/>
      <c r="AF65" s="1"/>
      <c r="AG65" s="1"/>
      <c r="AH65" s="1" t="s">
        <v>68</v>
      </c>
      <c r="AI65" s="1"/>
      <c r="AJ65" s="1"/>
      <c r="AK65" s="286"/>
      <c r="AL65" s="1"/>
    </row>
    <row r="66" spans="1:38" s="97" customFormat="1" ht="14">
      <c r="A66" s="1">
        <v>36</v>
      </c>
      <c r="B66" s="1" t="s">
        <v>282</v>
      </c>
      <c r="C66" s="1" t="s">
        <v>128</v>
      </c>
      <c r="D66" s="1" t="s">
        <v>295</v>
      </c>
      <c r="E66" s="1" t="s">
        <v>173</v>
      </c>
      <c r="F66" s="29"/>
      <c r="G66" s="1" t="s">
        <v>4493</v>
      </c>
      <c r="H66" s="5" t="s">
        <v>4376</v>
      </c>
      <c r="I66" s="84" t="s">
        <v>4377</v>
      </c>
      <c r="J66" s="7">
        <v>1</v>
      </c>
      <c r="K66" s="7"/>
      <c r="L66" s="7"/>
      <c r="M66" s="1">
        <v>1</v>
      </c>
      <c r="N66" s="1"/>
      <c r="O66" s="1" t="s">
        <v>105</v>
      </c>
      <c r="P66" s="20">
        <v>44452</v>
      </c>
      <c r="Q66" s="4" t="str">
        <f t="shared" ca="1" si="0"/>
        <v>0 Tahun 10 Bulan23 Hari</v>
      </c>
      <c r="R66" s="1" t="s">
        <v>78</v>
      </c>
      <c r="S66" s="1"/>
      <c r="T66" s="1" t="s">
        <v>73</v>
      </c>
      <c r="U66" s="1" t="s">
        <v>68</v>
      </c>
      <c r="V66" s="1" t="s">
        <v>239</v>
      </c>
      <c r="W66" s="1" t="s">
        <v>76</v>
      </c>
      <c r="X66" s="2" t="s">
        <v>4378</v>
      </c>
      <c r="Y66" s="71">
        <v>33786</v>
      </c>
      <c r="Z66" s="4" t="str">
        <f t="shared" ca="1" si="1"/>
        <v>30 Tahun 1 Bulan</v>
      </c>
      <c r="AA66" s="1"/>
      <c r="AB66" s="1"/>
      <c r="AC66" s="1" t="s">
        <v>4357</v>
      </c>
      <c r="AD66" s="1" t="s">
        <v>4379</v>
      </c>
      <c r="AE66" s="1"/>
      <c r="AF66" s="1"/>
      <c r="AG66" s="1"/>
      <c r="AH66" s="1" t="s">
        <v>68</v>
      </c>
      <c r="AI66" s="1"/>
      <c r="AJ66" s="1"/>
      <c r="AK66" s="286"/>
      <c r="AL66" s="1"/>
    </row>
    <row r="67" spans="1:38" s="97" customFormat="1" ht="14">
      <c r="A67" s="1">
        <v>37</v>
      </c>
      <c r="B67" s="1" t="s">
        <v>282</v>
      </c>
      <c r="C67" s="1" t="s">
        <v>128</v>
      </c>
      <c r="D67" s="1" t="s">
        <v>295</v>
      </c>
      <c r="E67" s="1" t="s">
        <v>173</v>
      </c>
      <c r="F67" s="29"/>
      <c r="G67" s="1" t="s">
        <v>4494</v>
      </c>
      <c r="H67" s="5" t="s">
        <v>4380</v>
      </c>
      <c r="I67" s="84" t="s">
        <v>4381</v>
      </c>
      <c r="J67" s="7">
        <v>1</v>
      </c>
      <c r="K67" s="7"/>
      <c r="L67" s="7">
        <v>1</v>
      </c>
      <c r="M67" s="1"/>
      <c r="N67" s="1"/>
      <c r="O67" s="1" t="s">
        <v>103</v>
      </c>
      <c r="P67" s="20">
        <v>44452</v>
      </c>
      <c r="Q67" s="4" t="str">
        <f t="shared" ca="1" si="0"/>
        <v>0 Tahun 10 Bulan23 Hari</v>
      </c>
      <c r="R67" s="1" t="s">
        <v>81</v>
      </c>
      <c r="S67" s="1"/>
      <c r="T67" s="1" t="s">
        <v>73</v>
      </c>
      <c r="U67" s="1" t="s">
        <v>68</v>
      </c>
      <c r="V67" s="1" t="s">
        <v>229</v>
      </c>
      <c r="W67" s="1" t="s">
        <v>56</v>
      </c>
      <c r="X67" s="2" t="s">
        <v>4382</v>
      </c>
      <c r="Y67" s="71">
        <v>30913</v>
      </c>
      <c r="Z67" s="4" t="str">
        <f t="shared" ca="1" si="1"/>
        <v>37 Tahun 11 Bulan</v>
      </c>
      <c r="AA67" s="1"/>
      <c r="AB67" s="1"/>
      <c r="AC67" s="1" t="s">
        <v>4357</v>
      </c>
      <c r="AD67" s="1" t="s">
        <v>4383</v>
      </c>
      <c r="AE67" s="1"/>
      <c r="AF67" s="1"/>
      <c r="AG67" s="1"/>
      <c r="AH67" s="1" t="s">
        <v>68</v>
      </c>
      <c r="AI67" s="1"/>
      <c r="AJ67" s="1"/>
      <c r="AK67" s="286"/>
      <c r="AL67" s="1"/>
    </row>
    <row r="68" spans="1:38" s="97" customFormat="1" ht="14">
      <c r="A68" s="1">
        <v>38</v>
      </c>
      <c r="B68" s="1" t="s">
        <v>282</v>
      </c>
      <c r="C68" s="1" t="s">
        <v>128</v>
      </c>
      <c r="D68" s="1" t="s">
        <v>295</v>
      </c>
      <c r="E68" s="1" t="s">
        <v>173</v>
      </c>
      <c r="F68" s="29"/>
      <c r="G68" s="1"/>
      <c r="H68" s="5" t="s">
        <v>4758</v>
      </c>
      <c r="I68" s="84" t="s">
        <v>4729</v>
      </c>
      <c r="J68" s="7">
        <v>1</v>
      </c>
      <c r="K68" s="7"/>
      <c r="L68" s="7"/>
      <c r="M68" s="1">
        <v>1</v>
      </c>
      <c r="N68" s="1"/>
      <c r="O68" s="1" t="s">
        <v>105</v>
      </c>
      <c r="P68" s="20">
        <v>44480</v>
      </c>
      <c r="Q68" s="4" t="str">
        <f t="shared" ca="1" si="0"/>
        <v>0 Tahun 9 Bulan25 Hari</v>
      </c>
      <c r="R68" s="1" t="s">
        <v>78</v>
      </c>
      <c r="S68" s="1"/>
      <c r="T68" s="1" t="s">
        <v>73</v>
      </c>
      <c r="U68" s="1" t="s">
        <v>68</v>
      </c>
      <c r="V68" s="1" t="s">
        <v>229</v>
      </c>
      <c r="W68" s="1" t="s">
        <v>76</v>
      </c>
      <c r="X68" s="2" t="s">
        <v>176</v>
      </c>
      <c r="Y68" s="71">
        <v>26120</v>
      </c>
      <c r="Z68" s="4" t="str">
        <f t="shared" ca="1" si="1"/>
        <v>51 Tahun 0 Bulan</v>
      </c>
      <c r="AA68" s="1"/>
      <c r="AB68" s="1"/>
      <c r="AC68" s="1" t="s">
        <v>4357</v>
      </c>
      <c r="AD68" s="1" t="s">
        <v>4730</v>
      </c>
      <c r="AE68" s="1"/>
      <c r="AF68" s="1" t="s">
        <v>2447</v>
      </c>
      <c r="AG68" s="1" t="s">
        <v>74</v>
      </c>
      <c r="AH68" s="1"/>
      <c r="AI68" s="1"/>
      <c r="AJ68" s="1"/>
      <c r="AK68" s="286"/>
      <c r="AL68" s="1"/>
    </row>
    <row r="69" spans="1:38" s="97" customFormat="1" ht="14">
      <c r="A69" s="1">
        <v>41</v>
      </c>
      <c r="B69" s="1" t="s">
        <v>282</v>
      </c>
      <c r="C69" s="1" t="s">
        <v>128</v>
      </c>
      <c r="D69" s="1" t="s">
        <v>295</v>
      </c>
      <c r="E69" s="1" t="s">
        <v>173</v>
      </c>
      <c r="F69" s="29"/>
      <c r="G69" s="1"/>
      <c r="H69" s="5" t="s">
        <v>4731</v>
      </c>
      <c r="I69" s="84" t="s">
        <v>4732</v>
      </c>
      <c r="J69" s="7">
        <v>1</v>
      </c>
      <c r="K69" s="7"/>
      <c r="L69" s="7"/>
      <c r="M69" s="1">
        <v>1</v>
      </c>
      <c r="N69" s="1"/>
      <c r="O69" s="1" t="s">
        <v>105</v>
      </c>
      <c r="P69" s="20">
        <v>44480</v>
      </c>
      <c r="Q69" s="4" t="str">
        <f t="shared" ca="1" si="0"/>
        <v>0 Tahun 9 Bulan25 Hari</v>
      </c>
      <c r="R69" s="1" t="s">
        <v>52</v>
      </c>
      <c r="S69" s="1"/>
      <c r="T69" s="1" t="s">
        <v>63</v>
      </c>
      <c r="U69" s="1" t="s">
        <v>68</v>
      </c>
      <c r="V69" s="1" t="s">
        <v>68</v>
      </c>
      <c r="W69" s="1" t="s">
        <v>76</v>
      </c>
      <c r="X69" s="2" t="s">
        <v>2665</v>
      </c>
      <c r="Y69" s="71">
        <v>36515</v>
      </c>
      <c r="Z69" s="4" t="str">
        <f t="shared" ca="1" si="1"/>
        <v>22 Tahun 7 Bulan</v>
      </c>
      <c r="AA69" s="1"/>
      <c r="AB69" s="1"/>
      <c r="AC69" s="1" t="s">
        <v>4357</v>
      </c>
      <c r="AD69" s="1" t="s">
        <v>4733</v>
      </c>
      <c r="AE69" s="1"/>
      <c r="AF69" s="1"/>
      <c r="AG69" s="1"/>
      <c r="AH69" s="1" t="s">
        <v>68</v>
      </c>
      <c r="AI69" s="1"/>
      <c r="AJ69" s="1"/>
      <c r="AK69" s="591"/>
      <c r="AL69" s="592"/>
    </row>
    <row r="70" spans="1:38" s="97" customFormat="1" ht="14">
      <c r="A70" s="1">
        <v>42</v>
      </c>
      <c r="B70" s="1" t="s">
        <v>282</v>
      </c>
      <c r="C70" s="1" t="s">
        <v>128</v>
      </c>
      <c r="D70" s="1" t="s">
        <v>295</v>
      </c>
      <c r="E70" s="1" t="s">
        <v>173</v>
      </c>
      <c r="F70" s="29"/>
      <c r="G70" s="1"/>
      <c r="H70" s="5" t="s">
        <v>4810</v>
      </c>
      <c r="I70" s="710" t="s">
        <v>4811</v>
      </c>
      <c r="J70" s="40">
        <v>1</v>
      </c>
      <c r="K70" s="40"/>
      <c r="L70" s="40">
        <v>1</v>
      </c>
      <c r="M70" s="1"/>
      <c r="N70" s="69"/>
      <c r="O70" s="1" t="s">
        <v>103</v>
      </c>
      <c r="P70" s="20">
        <v>44502</v>
      </c>
      <c r="Q70" s="4" t="str">
        <f t="shared" ca="1" si="0"/>
        <v>0 Tahun 9 Bulan3 Hari</v>
      </c>
      <c r="R70" s="1" t="s">
        <v>54</v>
      </c>
      <c r="S70" s="1"/>
      <c r="T70" s="1" t="s">
        <v>49</v>
      </c>
      <c r="U70" s="1" t="s">
        <v>126</v>
      </c>
      <c r="V70" s="1" t="s">
        <v>166</v>
      </c>
      <c r="W70" s="1" t="s">
        <v>76</v>
      </c>
      <c r="X70" s="2" t="s">
        <v>4812</v>
      </c>
      <c r="Y70" s="71">
        <v>37720</v>
      </c>
      <c r="Z70" s="4" t="str">
        <f t="shared" ca="1" si="1"/>
        <v>19 Tahun 3 Bulan</v>
      </c>
      <c r="AA70" s="1"/>
      <c r="AB70" s="1"/>
      <c r="AC70" s="1" t="s">
        <v>4357</v>
      </c>
      <c r="AD70" s="1" t="s">
        <v>4813</v>
      </c>
      <c r="AE70" s="1"/>
      <c r="AF70" s="1"/>
      <c r="AG70" s="1"/>
      <c r="AH70" s="1" t="s">
        <v>126</v>
      </c>
      <c r="AI70" s="1"/>
      <c r="AJ70" s="1"/>
      <c r="AK70" s="286"/>
      <c r="AL70" s="1">
        <v>536429112</v>
      </c>
    </row>
    <row r="71" spans="1:38" s="97" customFormat="1" ht="14">
      <c r="A71" s="1">
        <v>43</v>
      </c>
      <c r="B71" s="1" t="s">
        <v>282</v>
      </c>
      <c r="C71" s="1" t="s">
        <v>128</v>
      </c>
      <c r="D71" s="1" t="s">
        <v>295</v>
      </c>
      <c r="E71" s="1" t="s">
        <v>173</v>
      </c>
      <c r="F71" s="29"/>
      <c r="G71" s="1"/>
      <c r="H71" s="5" t="s">
        <v>4814</v>
      </c>
      <c r="I71" s="710" t="s">
        <v>4815</v>
      </c>
      <c r="J71" s="40">
        <v>1</v>
      </c>
      <c r="K71" s="40"/>
      <c r="L71" s="40">
        <v>1</v>
      </c>
      <c r="M71" s="1"/>
      <c r="N71" s="69"/>
      <c r="O71" s="1" t="s">
        <v>103</v>
      </c>
      <c r="P71" s="20">
        <v>44502</v>
      </c>
      <c r="Q71" s="4" t="str">
        <f t="shared" ca="1" si="0"/>
        <v>0 Tahun 9 Bulan3 Hari</v>
      </c>
      <c r="R71" s="1" t="s">
        <v>81</v>
      </c>
      <c r="S71" s="1"/>
      <c r="T71" s="1" t="s">
        <v>49</v>
      </c>
      <c r="U71" s="1" t="s">
        <v>126</v>
      </c>
      <c r="V71" s="1" t="s">
        <v>166</v>
      </c>
      <c r="W71" s="1" t="s">
        <v>51</v>
      </c>
      <c r="X71" s="2" t="s">
        <v>4816</v>
      </c>
      <c r="Y71" s="71">
        <v>29768</v>
      </c>
      <c r="Z71" s="4" t="str">
        <f t="shared" ca="1" si="1"/>
        <v>41 Tahun 1 Bulan</v>
      </c>
      <c r="AA71" s="1"/>
      <c r="AB71" s="1"/>
      <c r="AC71" s="1" t="s">
        <v>4357</v>
      </c>
      <c r="AD71" s="1" t="s">
        <v>4817</v>
      </c>
      <c r="AE71" s="1"/>
      <c r="AF71" s="1"/>
      <c r="AG71" s="1"/>
      <c r="AH71" s="1" t="s">
        <v>126</v>
      </c>
      <c r="AI71" s="1"/>
      <c r="AJ71" s="1"/>
      <c r="AK71" s="286"/>
      <c r="AL71" s="1"/>
    </row>
    <row r="72" spans="1:38" s="97" customFormat="1" ht="14">
      <c r="A72" s="1">
        <v>45</v>
      </c>
      <c r="B72" s="1" t="s">
        <v>282</v>
      </c>
      <c r="C72" s="1" t="s">
        <v>128</v>
      </c>
      <c r="D72" s="1" t="s">
        <v>295</v>
      </c>
      <c r="E72" s="1" t="s">
        <v>173</v>
      </c>
      <c r="F72" s="29"/>
      <c r="G72" s="1"/>
      <c r="H72" s="5" t="s">
        <v>4818</v>
      </c>
      <c r="I72" s="711" t="s">
        <v>4819</v>
      </c>
      <c r="J72" s="40">
        <v>1</v>
      </c>
      <c r="K72" s="40"/>
      <c r="L72" s="40">
        <v>1</v>
      </c>
      <c r="M72" s="1"/>
      <c r="N72" s="69"/>
      <c r="O72" s="1" t="s">
        <v>103</v>
      </c>
      <c r="P72" s="20">
        <v>44502</v>
      </c>
      <c r="Q72" s="4" t="str">
        <f t="shared" ref="Q72:Q73" ca="1" si="4">DATEDIF(P72,NOW(),"Y")&amp;" Tahun "&amp;DATEDIF(P72,NOW(),"YM")&amp;" Bulan"&amp;DATEDIF(P72,NOW(),"MD")&amp;" Hari"</f>
        <v>0 Tahun 9 Bulan3 Hari</v>
      </c>
      <c r="R72" s="1" t="s">
        <v>78</v>
      </c>
      <c r="S72" s="1"/>
      <c r="T72" s="1" t="s">
        <v>49</v>
      </c>
      <c r="U72" s="1" t="s">
        <v>126</v>
      </c>
      <c r="V72" s="1" t="s">
        <v>166</v>
      </c>
      <c r="W72" s="1" t="s">
        <v>51</v>
      </c>
      <c r="X72" s="2" t="s">
        <v>4820</v>
      </c>
      <c r="Y72" s="71">
        <v>30864</v>
      </c>
      <c r="Z72" s="4" t="str">
        <f t="shared" ref="Z72:Z73" ca="1" si="5">DATEDIF(Y72,NOW(),"Y")&amp;" Tahun "&amp;DATEDIF(Y72,NOW(),"YM")&amp;" Bulan"</f>
        <v>38 Tahun 1 Bulan</v>
      </c>
      <c r="AA72" s="1"/>
      <c r="AB72" s="1"/>
      <c r="AC72" s="1" t="s">
        <v>4357</v>
      </c>
      <c r="AD72" s="1" t="s">
        <v>4821</v>
      </c>
      <c r="AE72" s="1"/>
      <c r="AF72" s="1"/>
      <c r="AG72" s="1"/>
      <c r="AH72" s="1" t="s">
        <v>126</v>
      </c>
      <c r="AI72" s="1"/>
      <c r="AJ72" s="1"/>
      <c r="AK72" s="286"/>
      <c r="AL72" s="1"/>
    </row>
    <row r="73" spans="1:38" s="97" customFormat="1" ht="14">
      <c r="A73" s="1">
        <v>46</v>
      </c>
      <c r="B73" s="1" t="s">
        <v>282</v>
      </c>
      <c r="C73" s="1" t="s">
        <v>128</v>
      </c>
      <c r="D73" s="1" t="s">
        <v>295</v>
      </c>
      <c r="E73" s="1" t="s">
        <v>173</v>
      </c>
      <c r="F73" s="29"/>
      <c r="G73" s="1"/>
      <c r="H73" s="5" t="s">
        <v>4822</v>
      </c>
      <c r="I73" s="711" t="s">
        <v>4823</v>
      </c>
      <c r="J73" s="40">
        <v>1</v>
      </c>
      <c r="K73" s="40"/>
      <c r="L73" s="40">
        <v>1</v>
      </c>
      <c r="M73" s="1"/>
      <c r="N73" s="69"/>
      <c r="O73" s="1" t="s">
        <v>103</v>
      </c>
      <c r="P73" s="20">
        <v>44502</v>
      </c>
      <c r="Q73" s="4" t="str">
        <f t="shared" ca="1" si="4"/>
        <v>0 Tahun 9 Bulan3 Hari</v>
      </c>
      <c r="R73" s="1" t="s">
        <v>81</v>
      </c>
      <c r="S73" s="1"/>
      <c r="T73" s="1" t="s">
        <v>49</v>
      </c>
      <c r="U73" s="1" t="s">
        <v>126</v>
      </c>
      <c r="V73" s="1" t="s">
        <v>166</v>
      </c>
      <c r="W73" s="1" t="s">
        <v>76</v>
      </c>
      <c r="X73" s="2" t="s">
        <v>4812</v>
      </c>
      <c r="Y73" s="71">
        <v>33792</v>
      </c>
      <c r="Z73" s="4" t="str">
        <f t="shared" ca="1" si="5"/>
        <v>30 Tahun 0 Bulan</v>
      </c>
      <c r="AA73" s="5" t="s">
        <v>4825</v>
      </c>
      <c r="AB73" s="1" t="s">
        <v>3918</v>
      </c>
      <c r="AC73" s="1" t="s">
        <v>4357</v>
      </c>
      <c r="AD73" s="1" t="s">
        <v>4824</v>
      </c>
      <c r="AE73" s="1"/>
      <c r="AF73" s="1"/>
      <c r="AG73" s="1"/>
      <c r="AH73" s="1" t="s">
        <v>126</v>
      </c>
      <c r="AI73" s="1"/>
      <c r="AJ73" s="1"/>
      <c r="AK73" s="286"/>
      <c r="AL73" s="1"/>
    </row>
    <row r="74" spans="1:38" s="97" customFormat="1" ht="14">
      <c r="A74" s="1">
        <v>50</v>
      </c>
      <c r="B74" s="1" t="s">
        <v>282</v>
      </c>
      <c r="C74" s="1" t="s">
        <v>128</v>
      </c>
      <c r="D74" s="47" t="s">
        <v>295</v>
      </c>
      <c r="E74" s="1" t="s">
        <v>5271</v>
      </c>
      <c r="F74" s="627"/>
      <c r="G74" s="628"/>
      <c r="H74" s="76" t="s">
        <v>5980</v>
      </c>
      <c r="I74" s="84" t="s">
        <v>5981</v>
      </c>
      <c r="J74" s="551">
        <v>1</v>
      </c>
      <c r="K74" s="551"/>
      <c r="L74" s="7">
        <v>1</v>
      </c>
      <c r="M74" s="1"/>
      <c r="N74" s="1"/>
      <c r="O74" s="19" t="s">
        <v>103</v>
      </c>
      <c r="P74" s="20">
        <v>44566</v>
      </c>
      <c r="Q74" s="4"/>
      <c r="R74" s="1" t="s">
        <v>78</v>
      </c>
      <c r="S74" s="629" t="s">
        <v>52</v>
      </c>
      <c r="T74" s="630" t="s">
        <v>49</v>
      </c>
      <c r="U74" s="630" t="s">
        <v>66</v>
      </c>
      <c r="V74" s="96" t="s">
        <v>67</v>
      </c>
      <c r="W74" s="627" t="s">
        <v>88</v>
      </c>
      <c r="X74" s="275" t="s">
        <v>5960</v>
      </c>
      <c r="Y74" s="71" t="s">
        <v>5982</v>
      </c>
      <c r="Z74" s="47"/>
      <c r="AA74" s="5"/>
      <c r="AB74" s="1"/>
      <c r="AC74" s="65" t="s">
        <v>6081</v>
      </c>
      <c r="AD74" s="65" t="s">
        <v>5983</v>
      </c>
      <c r="AE74" s="96"/>
      <c r="AF74" s="631"/>
      <c r="AG74" s="631"/>
      <c r="AH74" s="7" t="s">
        <v>68</v>
      </c>
      <c r="AI74" s="632"/>
      <c r="AJ74" s="632"/>
      <c r="AK74" s="633"/>
      <c r="AL74" s="634"/>
    </row>
    <row r="75" spans="1:38" s="97" customFormat="1" ht="14">
      <c r="A75" s="1">
        <v>51</v>
      </c>
      <c r="B75" s="1" t="s">
        <v>282</v>
      </c>
      <c r="C75" s="1" t="s">
        <v>128</v>
      </c>
      <c r="D75" s="7" t="s">
        <v>295</v>
      </c>
      <c r="E75" s="1" t="s">
        <v>173</v>
      </c>
      <c r="F75" s="1"/>
      <c r="G75" s="1"/>
      <c r="H75" s="76" t="s">
        <v>6200</v>
      </c>
      <c r="I75" s="84" t="s">
        <v>6201</v>
      </c>
      <c r="J75" s="7">
        <v>1</v>
      </c>
      <c r="K75" s="7"/>
      <c r="L75" s="7">
        <v>1</v>
      </c>
      <c r="M75" s="1"/>
      <c r="N75" s="1"/>
      <c r="O75" s="19" t="s">
        <v>103</v>
      </c>
      <c r="P75" s="20">
        <v>44571</v>
      </c>
      <c r="Q75" s="4"/>
      <c r="R75" s="5" t="s">
        <v>81</v>
      </c>
      <c r="S75" s="1"/>
      <c r="T75" s="1" t="s">
        <v>63</v>
      </c>
      <c r="U75" s="1" t="s">
        <v>68</v>
      </c>
      <c r="V75" s="1" t="s">
        <v>2583</v>
      </c>
      <c r="W75" s="1" t="s">
        <v>71</v>
      </c>
      <c r="X75" s="275" t="s">
        <v>4088</v>
      </c>
      <c r="Y75" s="71">
        <v>31697</v>
      </c>
      <c r="Z75" s="309"/>
      <c r="AA75" s="5"/>
      <c r="AB75" s="1"/>
      <c r="AC75" s="1" t="s">
        <v>6081</v>
      </c>
      <c r="AD75" s="1" t="s">
        <v>4104</v>
      </c>
      <c r="AE75" s="1"/>
      <c r="AF75" s="1"/>
      <c r="AG75" s="1"/>
      <c r="AH75" s="1" t="s">
        <v>68</v>
      </c>
      <c r="AI75" s="1"/>
      <c r="AJ75" s="1"/>
      <c r="AK75" s="286"/>
      <c r="AL75" s="1"/>
    </row>
    <row r="76" spans="1:38" s="97" customFormat="1" ht="14">
      <c r="A76" s="1">
        <v>52</v>
      </c>
      <c r="B76" s="1" t="s">
        <v>282</v>
      </c>
      <c r="C76" s="1" t="s">
        <v>128</v>
      </c>
      <c r="D76" s="7" t="s">
        <v>295</v>
      </c>
      <c r="E76" s="1" t="s">
        <v>173</v>
      </c>
      <c r="F76" s="1"/>
      <c r="G76" s="1"/>
      <c r="H76" s="76" t="s">
        <v>6202</v>
      </c>
      <c r="I76" s="84" t="s">
        <v>6203</v>
      </c>
      <c r="J76" s="7">
        <v>1</v>
      </c>
      <c r="K76" s="7"/>
      <c r="L76" s="7">
        <v>1</v>
      </c>
      <c r="M76" s="1"/>
      <c r="N76" s="1"/>
      <c r="O76" s="19" t="s">
        <v>103</v>
      </c>
      <c r="P76" s="20">
        <v>44571</v>
      </c>
      <c r="Q76" s="4"/>
      <c r="R76" s="5" t="s">
        <v>81</v>
      </c>
      <c r="S76" s="1"/>
      <c r="T76" s="1" t="s">
        <v>63</v>
      </c>
      <c r="U76" s="1" t="s">
        <v>68</v>
      </c>
      <c r="V76" s="1" t="s">
        <v>2583</v>
      </c>
      <c r="W76" s="1" t="s">
        <v>88</v>
      </c>
      <c r="X76" s="275" t="s">
        <v>4088</v>
      </c>
      <c r="Y76" s="71">
        <v>32799</v>
      </c>
      <c r="Z76" s="309"/>
      <c r="AA76" s="5"/>
      <c r="AB76" s="1"/>
      <c r="AC76" s="1" t="s">
        <v>6081</v>
      </c>
      <c r="AD76" s="1" t="s">
        <v>6204</v>
      </c>
      <c r="AE76" s="1"/>
      <c r="AF76" s="1"/>
      <c r="AG76" s="1"/>
      <c r="AH76" s="1" t="s">
        <v>68</v>
      </c>
      <c r="AI76" s="1"/>
      <c r="AJ76" s="1"/>
      <c r="AK76" s="286"/>
      <c r="AL76" s="1"/>
    </row>
    <row r="77" spans="1:38" s="97" customFormat="1" ht="14">
      <c r="A77" s="1">
        <v>53</v>
      </c>
      <c r="B77" s="1" t="s">
        <v>282</v>
      </c>
      <c r="C77" s="1" t="s">
        <v>128</v>
      </c>
      <c r="D77" s="7" t="s">
        <v>295</v>
      </c>
      <c r="E77" s="1" t="s">
        <v>173</v>
      </c>
      <c r="F77" s="1"/>
      <c r="G77" s="1"/>
      <c r="H77" s="76" t="s">
        <v>6205</v>
      </c>
      <c r="I77" s="84" t="s">
        <v>6206</v>
      </c>
      <c r="J77" s="7">
        <v>1</v>
      </c>
      <c r="K77" s="7"/>
      <c r="L77" s="7">
        <v>1</v>
      </c>
      <c r="M77" s="1"/>
      <c r="N77" s="1"/>
      <c r="O77" s="19" t="s">
        <v>103</v>
      </c>
      <c r="P77" s="20">
        <v>44571</v>
      </c>
      <c r="Q77" s="4"/>
      <c r="R77" s="5" t="s">
        <v>78</v>
      </c>
      <c r="S77" s="1"/>
      <c r="T77" s="1" t="s">
        <v>73</v>
      </c>
      <c r="U77" s="1" t="s">
        <v>68</v>
      </c>
      <c r="V77" s="1" t="s">
        <v>140</v>
      </c>
      <c r="W77" s="1" t="s">
        <v>88</v>
      </c>
      <c r="X77" s="275" t="s">
        <v>6207</v>
      </c>
      <c r="Y77" s="71">
        <v>30630</v>
      </c>
      <c r="Z77" s="309"/>
      <c r="AA77" s="5"/>
      <c r="AB77" s="1"/>
      <c r="AC77" s="1" t="s">
        <v>6081</v>
      </c>
      <c r="AD77" s="1" t="s">
        <v>6208</v>
      </c>
      <c r="AE77" s="1"/>
      <c r="AF77" s="1"/>
      <c r="AG77" s="1"/>
      <c r="AH77" s="1" t="s">
        <v>68</v>
      </c>
      <c r="AI77" s="1"/>
      <c r="AJ77" s="1"/>
      <c r="AK77" s="286"/>
      <c r="AL77" s="1"/>
    </row>
    <row r="78" spans="1:38" s="97" customFormat="1" ht="14">
      <c r="A78" s="1">
        <v>54</v>
      </c>
      <c r="B78" s="1" t="s">
        <v>282</v>
      </c>
      <c r="C78" s="1" t="s">
        <v>128</v>
      </c>
      <c r="D78" s="7" t="s">
        <v>295</v>
      </c>
      <c r="E78" s="1" t="s">
        <v>173</v>
      </c>
      <c r="F78" s="1"/>
      <c r="G78" s="1"/>
      <c r="H78" s="76" t="s">
        <v>6209</v>
      </c>
      <c r="I78" s="84" t="s">
        <v>6210</v>
      </c>
      <c r="J78" s="7">
        <v>1</v>
      </c>
      <c r="K78" s="7"/>
      <c r="L78" s="7">
        <v>1</v>
      </c>
      <c r="M78" s="1"/>
      <c r="N78" s="1"/>
      <c r="O78" s="19" t="s">
        <v>103</v>
      </c>
      <c r="P78" s="20">
        <v>44571</v>
      </c>
      <c r="Q78" s="4"/>
      <c r="R78" s="5" t="s">
        <v>81</v>
      </c>
      <c r="S78" s="1"/>
      <c r="T78" s="1" t="s">
        <v>63</v>
      </c>
      <c r="U78" s="1" t="s">
        <v>68</v>
      </c>
      <c r="V78" s="1" t="s">
        <v>229</v>
      </c>
      <c r="W78" s="1" t="s">
        <v>88</v>
      </c>
      <c r="X78" s="275" t="s">
        <v>6211</v>
      </c>
      <c r="Y78" s="71">
        <v>27284</v>
      </c>
      <c r="Z78" s="309"/>
      <c r="AA78" s="5"/>
      <c r="AB78" s="1"/>
      <c r="AC78" s="1" t="s">
        <v>6081</v>
      </c>
      <c r="AD78" s="1" t="s">
        <v>6212</v>
      </c>
      <c r="AE78" s="1"/>
      <c r="AF78" s="1"/>
      <c r="AG78" s="1" t="s">
        <v>74</v>
      </c>
      <c r="AH78" s="1"/>
      <c r="AI78" s="1"/>
      <c r="AJ78" s="1"/>
      <c r="AK78" s="286"/>
      <c r="AL78" s="1"/>
    </row>
    <row r="79" spans="1:38" s="97" customFormat="1" ht="14">
      <c r="A79" s="1">
        <v>55</v>
      </c>
      <c r="B79" s="1" t="s">
        <v>282</v>
      </c>
      <c r="C79" s="1" t="s">
        <v>128</v>
      </c>
      <c r="D79" s="7" t="s">
        <v>295</v>
      </c>
      <c r="E79" s="1" t="s">
        <v>173</v>
      </c>
      <c r="F79" s="1"/>
      <c r="G79" s="1"/>
      <c r="H79" s="76" t="s">
        <v>6213</v>
      </c>
      <c r="I79" s="84" t="s">
        <v>6214</v>
      </c>
      <c r="J79" s="7">
        <v>1</v>
      </c>
      <c r="K79" s="7"/>
      <c r="L79" s="7">
        <v>1</v>
      </c>
      <c r="M79" s="1"/>
      <c r="N79" s="1"/>
      <c r="O79" s="19" t="s">
        <v>103</v>
      </c>
      <c r="P79" s="20">
        <v>44571</v>
      </c>
      <c r="Q79" s="4"/>
      <c r="R79" s="5" t="s">
        <v>81</v>
      </c>
      <c r="S79" s="1"/>
      <c r="T79" s="1" t="s">
        <v>73</v>
      </c>
      <c r="U79" s="1" t="s">
        <v>68</v>
      </c>
      <c r="V79" s="1" t="s">
        <v>163</v>
      </c>
      <c r="W79" s="1" t="s">
        <v>56</v>
      </c>
      <c r="X79" s="275" t="s">
        <v>136</v>
      </c>
      <c r="Y79" s="71">
        <v>34771</v>
      </c>
      <c r="Z79" s="309"/>
      <c r="AA79" s="5"/>
      <c r="AB79" s="1"/>
      <c r="AC79" s="1" t="s">
        <v>6081</v>
      </c>
      <c r="AD79" s="1" t="s">
        <v>6215</v>
      </c>
      <c r="AE79" s="1"/>
      <c r="AF79" s="1"/>
      <c r="AG79" s="1" t="s">
        <v>74</v>
      </c>
      <c r="AH79" s="1"/>
      <c r="AI79" s="1"/>
      <c r="AJ79" s="1"/>
      <c r="AK79" s="286"/>
      <c r="AL79" s="1"/>
    </row>
    <row r="80" spans="1:38" s="97" customFormat="1" ht="14">
      <c r="A80" s="1">
        <v>56</v>
      </c>
      <c r="B80" s="1" t="s">
        <v>282</v>
      </c>
      <c r="C80" s="1" t="s">
        <v>128</v>
      </c>
      <c r="D80" s="7" t="s">
        <v>295</v>
      </c>
      <c r="E80" s="1" t="s">
        <v>173</v>
      </c>
      <c r="F80" s="29"/>
      <c r="G80" s="1"/>
      <c r="H80" s="55" t="s">
        <v>6644</v>
      </c>
      <c r="I80" s="84" t="s">
        <v>6645</v>
      </c>
      <c r="J80" s="7">
        <v>1</v>
      </c>
      <c r="K80" s="7"/>
      <c r="L80" s="758">
        <v>1</v>
      </c>
      <c r="M80" s="1"/>
      <c r="N80" s="72"/>
      <c r="O80" s="37"/>
      <c r="P80" s="37">
        <v>44624</v>
      </c>
      <c r="Q80" s="34"/>
      <c r="R80" s="27" t="s">
        <v>81</v>
      </c>
      <c r="S80" s="21"/>
      <c r="T80" s="21" t="s">
        <v>63</v>
      </c>
      <c r="U80" s="21" t="s">
        <v>68</v>
      </c>
      <c r="V80" s="21" t="s">
        <v>2583</v>
      </c>
      <c r="W80" s="21" t="s">
        <v>76</v>
      </c>
      <c r="X80" s="263" t="s">
        <v>6646</v>
      </c>
      <c r="Y80" s="61">
        <v>32885</v>
      </c>
      <c r="Z80" s="248"/>
      <c r="AA80" s="27"/>
      <c r="AB80" s="21"/>
      <c r="AC80" s="21" t="s">
        <v>4357</v>
      </c>
      <c r="AD80" s="21" t="s">
        <v>6647</v>
      </c>
      <c r="AE80" s="21"/>
      <c r="AF80" s="21"/>
      <c r="AG80" s="21"/>
      <c r="AH80" s="21" t="s">
        <v>68</v>
      </c>
      <c r="AI80" s="27"/>
      <c r="AJ80" s="21"/>
      <c r="AK80" s="25"/>
      <c r="AL80" s="88"/>
    </row>
    <row r="81" spans="1:38" s="97" customFormat="1" ht="14">
      <c r="A81" s="1">
        <v>57</v>
      </c>
      <c r="B81" s="1" t="s">
        <v>282</v>
      </c>
      <c r="C81" s="1" t="s">
        <v>128</v>
      </c>
      <c r="D81" s="7" t="s">
        <v>295</v>
      </c>
      <c r="E81" s="1" t="s">
        <v>173</v>
      </c>
      <c r="F81" s="29"/>
      <c r="G81" s="1"/>
      <c r="H81" s="55" t="s">
        <v>6648</v>
      </c>
      <c r="I81" s="84" t="s">
        <v>6649</v>
      </c>
      <c r="J81" s="7">
        <v>1</v>
      </c>
      <c r="K81" s="7"/>
      <c r="L81" s="758">
        <v>1</v>
      </c>
      <c r="M81" s="1"/>
      <c r="N81" s="72"/>
      <c r="O81" s="37"/>
      <c r="P81" s="37">
        <v>44624</v>
      </c>
      <c r="Q81" s="34"/>
      <c r="R81" s="27" t="s">
        <v>54</v>
      </c>
      <c r="S81" s="21" t="s">
        <v>62</v>
      </c>
      <c r="T81" s="21" t="s">
        <v>63</v>
      </c>
      <c r="U81" s="21" t="s">
        <v>68</v>
      </c>
      <c r="V81" s="21" t="s">
        <v>2583</v>
      </c>
      <c r="W81" s="21" t="s">
        <v>76</v>
      </c>
      <c r="X81" s="263" t="s">
        <v>6650</v>
      </c>
      <c r="Y81" s="61">
        <v>37483</v>
      </c>
      <c r="Z81" s="248"/>
      <c r="AA81" s="27"/>
      <c r="AB81" s="21"/>
      <c r="AC81" s="21" t="s">
        <v>4357</v>
      </c>
      <c r="AD81" s="21" t="s">
        <v>6651</v>
      </c>
      <c r="AE81" s="21"/>
      <c r="AF81" s="21"/>
      <c r="AG81" s="21"/>
      <c r="AH81" s="21" t="s">
        <v>68</v>
      </c>
      <c r="AI81" s="27"/>
      <c r="AJ81" s="21"/>
      <c r="AK81" s="25"/>
      <c r="AL81" s="88"/>
    </row>
    <row r="82" spans="1:38" s="97" customFormat="1" ht="14">
      <c r="A82" s="1">
        <v>58</v>
      </c>
      <c r="B82" s="1" t="s">
        <v>282</v>
      </c>
      <c r="C82" s="1" t="s">
        <v>128</v>
      </c>
      <c r="D82" s="7" t="s">
        <v>295</v>
      </c>
      <c r="E82" s="1" t="s">
        <v>173</v>
      </c>
      <c r="F82" s="29"/>
      <c r="G82" s="1"/>
      <c r="H82" s="55" t="s">
        <v>6652</v>
      </c>
      <c r="I82" s="84" t="s">
        <v>6653</v>
      </c>
      <c r="J82" s="7">
        <v>1</v>
      </c>
      <c r="K82" s="7"/>
      <c r="L82" s="758">
        <v>1</v>
      </c>
      <c r="M82" s="1"/>
      <c r="N82" s="72"/>
      <c r="O82" s="37"/>
      <c r="P82" s="37">
        <v>44624</v>
      </c>
      <c r="Q82" s="34"/>
      <c r="R82" s="27" t="s">
        <v>78</v>
      </c>
      <c r="S82" s="21"/>
      <c r="T82" s="21" t="s">
        <v>63</v>
      </c>
      <c r="U82" s="21" t="s">
        <v>68</v>
      </c>
      <c r="V82" s="21" t="s">
        <v>2583</v>
      </c>
      <c r="W82" s="21" t="s">
        <v>71</v>
      </c>
      <c r="X82" s="263" t="s">
        <v>6654</v>
      </c>
      <c r="Y82" s="61">
        <v>29049</v>
      </c>
      <c r="Z82" s="248"/>
      <c r="AA82" s="27"/>
      <c r="AB82" s="21"/>
      <c r="AC82" s="21" t="s">
        <v>4357</v>
      </c>
      <c r="AD82" s="21" t="s">
        <v>6655</v>
      </c>
      <c r="AE82" s="21"/>
      <c r="AF82" s="21"/>
      <c r="AG82" s="21"/>
      <c r="AH82" s="21" t="s">
        <v>68</v>
      </c>
      <c r="AI82" s="27"/>
      <c r="AJ82" s="21"/>
      <c r="AK82" s="25"/>
      <c r="AL82" s="88"/>
    </row>
    <row r="83" spans="1:38" s="97" customFormat="1" ht="14">
      <c r="A83" s="438"/>
      <c r="B83" s="1" t="s">
        <v>282</v>
      </c>
      <c r="C83" s="1" t="s">
        <v>128</v>
      </c>
      <c r="D83" s="7" t="s">
        <v>295</v>
      </c>
      <c r="E83" s="1" t="s">
        <v>173</v>
      </c>
      <c r="F83" s="29"/>
      <c r="G83" s="1"/>
      <c r="H83" s="27" t="s">
        <v>6995</v>
      </c>
      <c r="I83" s="2" t="s">
        <v>6996</v>
      </c>
      <c r="J83" s="1">
        <v>1</v>
      </c>
      <c r="K83" s="1"/>
      <c r="L83" s="1"/>
      <c r="M83" s="1"/>
      <c r="N83" s="1">
        <v>1</v>
      </c>
      <c r="O83" s="37"/>
      <c r="P83" s="181">
        <v>44686</v>
      </c>
      <c r="Q83" s="34"/>
      <c r="R83" s="27" t="s">
        <v>52</v>
      </c>
      <c r="S83" s="21"/>
      <c r="T83" s="21" t="s">
        <v>73</v>
      </c>
      <c r="U83" s="21" t="s">
        <v>68</v>
      </c>
      <c r="V83" s="21" t="s">
        <v>2583</v>
      </c>
      <c r="W83" s="21" t="s">
        <v>71</v>
      </c>
      <c r="X83" s="31" t="s">
        <v>6997</v>
      </c>
      <c r="Y83" s="61">
        <v>30910</v>
      </c>
      <c r="Z83" s="34"/>
      <c r="AA83" s="21"/>
      <c r="AB83" s="21"/>
      <c r="AC83" s="19" t="s">
        <v>4357</v>
      </c>
      <c r="AD83" s="21" t="s">
        <v>6998</v>
      </c>
      <c r="AE83" s="21"/>
      <c r="AF83" s="21"/>
      <c r="AG83" s="21"/>
      <c r="AH83" s="21" t="s">
        <v>68</v>
      </c>
      <c r="AI83" s="27"/>
      <c r="AJ83" s="21"/>
      <c r="AK83" s="25"/>
      <c r="AL83" s="88"/>
    </row>
    <row r="84" spans="1:38" s="97" customFormat="1" ht="14">
      <c r="A84" s="438"/>
      <c r="B84" s="1" t="s">
        <v>282</v>
      </c>
      <c r="C84" s="1" t="s">
        <v>128</v>
      </c>
      <c r="D84" s="7" t="s">
        <v>295</v>
      </c>
      <c r="E84" s="1" t="s">
        <v>173</v>
      </c>
      <c r="F84" s="29"/>
      <c r="G84" s="1"/>
      <c r="H84" s="27" t="s">
        <v>6999</v>
      </c>
      <c r="I84" s="2" t="s">
        <v>7000</v>
      </c>
      <c r="J84" s="1">
        <v>1</v>
      </c>
      <c r="K84" s="1"/>
      <c r="L84" s="1"/>
      <c r="M84" s="1"/>
      <c r="N84" s="1">
        <v>1</v>
      </c>
      <c r="O84" s="37"/>
      <c r="P84" s="181">
        <v>44686</v>
      </c>
      <c r="Q84" s="34"/>
      <c r="R84" s="27" t="s">
        <v>52</v>
      </c>
      <c r="S84" s="21"/>
      <c r="T84" s="21" t="s">
        <v>73</v>
      </c>
      <c r="U84" s="21" t="s">
        <v>68</v>
      </c>
      <c r="V84" s="21" t="s">
        <v>229</v>
      </c>
      <c r="W84" s="21" t="s">
        <v>71</v>
      </c>
      <c r="X84" s="31" t="s">
        <v>7001</v>
      </c>
      <c r="Y84" s="61">
        <v>30498</v>
      </c>
      <c r="Z84" s="34"/>
      <c r="AA84" s="21"/>
      <c r="AB84" s="21"/>
      <c r="AC84" s="19" t="s">
        <v>4357</v>
      </c>
      <c r="AD84" s="21" t="s">
        <v>7002</v>
      </c>
      <c r="AE84" s="21"/>
      <c r="AF84" s="21"/>
      <c r="AG84" s="21"/>
      <c r="AH84" s="21" t="s">
        <v>68</v>
      </c>
      <c r="AI84" s="27"/>
      <c r="AJ84" s="21"/>
      <c r="AK84" s="25"/>
      <c r="AL84" s="88"/>
    </row>
    <row r="85" spans="1:38" s="97" customFormat="1" ht="14">
      <c r="A85" s="438"/>
      <c r="B85" s="1" t="s">
        <v>282</v>
      </c>
      <c r="C85" s="1" t="s">
        <v>128</v>
      </c>
      <c r="D85" s="7" t="s">
        <v>295</v>
      </c>
      <c r="E85" s="1" t="s">
        <v>173</v>
      </c>
      <c r="F85" s="29"/>
      <c r="G85" s="1"/>
      <c r="H85" s="27" t="s">
        <v>7003</v>
      </c>
      <c r="I85" s="2" t="s">
        <v>7004</v>
      </c>
      <c r="J85" s="1">
        <v>1</v>
      </c>
      <c r="K85" s="1"/>
      <c r="L85" s="1"/>
      <c r="M85" s="1"/>
      <c r="N85" s="1">
        <v>1</v>
      </c>
      <c r="O85" s="37"/>
      <c r="P85" s="181">
        <v>44686</v>
      </c>
      <c r="Q85" s="34"/>
      <c r="R85" s="21" t="s">
        <v>81</v>
      </c>
      <c r="S85" s="21"/>
      <c r="T85" s="21" t="s">
        <v>63</v>
      </c>
      <c r="U85" s="21" t="s">
        <v>68</v>
      </c>
      <c r="V85" s="21" t="s">
        <v>229</v>
      </c>
      <c r="W85" s="21" t="s">
        <v>76</v>
      </c>
      <c r="X85" s="31" t="s">
        <v>176</v>
      </c>
      <c r="Y85" s="61">
        <v>30066</v>
      </c>
      <c r="Z85" s="34"/>
      <c r="AA85" s="21"/>
      <c r="AB85" s="21"/>
      <c r="AC85" s="19" t="s">
        <v>4357</v>
      </c>
      <c r="AD85" s="21" t="s">
        <v>7005</v>
      </c>
      <c r="AE85" s="21"/>
      <c r="AF85" s="21"/>
      <c r="AG85" s="21"/>
      <c r="AH85" s="21" t="s">
        <v>68</v>
      </c>
      <c r="AI85" s="27"/>
      <c r="AJ85" s="21"/>
      <c r="AK85" s="25"/>
      <c r="AL85" s="88"/>
    </row>
    <row r="86" spans="1:38" s="97" customFormat="1" ht="14">
      <c r="A86" s="438"/>
      <c r="B86" s="1" t="s">
        <v>282</v>
      </c>
      <c r="C86" s="1" t="s">
        <v>128</v>
      </c>
      <c r="D86" s="7" t="s">
        <v>295</v>
      </c>
      <c r="E86" s="1" t="s">
        <v>173</v>
      </c>
      <c r="F86" s="29"/>
      <c r="G86" s="1"/>
      <c r="H86" s="27" t="s">
        <v>7006</v>
      </c>
      <c r="I86" s="2" t="s">
        <v>7007</v>
      </c>
      <c r="J86" s="1">
        <v>1</v>
      </c>
      <c r="K86" s="1"/>
      <c r="L86" s="1"/>
      <c r="M86" s="1"/>
      <c r="N86" s="1">
        <v>1</v>
      </c>
      <c r="O86" s="37"/>
      <c r="P86" s="181">
        <v>44686</v>
      </c>
      <c r="Q86" s="34"/>
      <c r="R86" s="27" t="s">
        <v>52</v>
      </c>
      <c r="S86" s="21"/>
      <c r="T86" s="21" t="s">
        <v>63</v>
      </c>
      <c r="U86" s="21" t="s">
        <v>68</v>
      </c>
      <c r="V86" s="21" t="s">
        <v>229</v>
      </c>
      <c r="W86" s="21" t="s">
        <v>7008</v>
      </c>
      <c r="X86" s="31" t="s">
        <v>7009</v>
      </c>
      <c r="Y86" s="61">
        <v>30564</v>
      </c>
      <c r="Z86" s="34"/>
      <c r="AA86" s="21"/>
      <c r="AB86" s="21"/>
      <c r="AC86" s="19" t="s">
        <v>4357</v>
      </c>
      <c r="AD86" s="21" t="s">
        <v>3825</v>
      </c>
      <c r="AE86" s="21"/>
      <c r="AF86" s="21" t="s">
        <v>57</v>
      </c>
      <c r="AG86" s="21" t="s">
        <v>74</v>
      </c>
      <c r="AH86" s="21"/>
      <c r="AI86" s="27"/>
      <c r="AJ86" s="21"/>
      <c r="AK86" s="25"/>
      <c r="AL86" s="88"/>
    </row>
    <row r="87" spans="1:38" s="97" customFormat="1" ht="14">
      <c r="A87" s="438"/>
      <c r="B87" s="1" t="s">
        <v>282</v>
      </c>
      <c r="C87" s="1" t="s">
        <v>128</v>
      </c>
      <c r="D87" s="7" t="s">
        <v>295</v>
      </c>
      <c r="E87" s="1" t="s">
        <v>173</v>
      </c>
      <c r="F87" s="29"/>
      <c r="G87" s="1"/>
      <c r="H87" s="27" t="s">
        <v>7010</v>
      </c>
      <c r="I87" s="2" t="s">
        <v>7011</v>
      </c>
      <c r="J87" s="1">
        <v>1</v>
      </c>
      <c r="K87" s="1"/>
      <c r="L87" s="1"/>
      <c r="M87" s="1"/>
      <c r="N87" s="1">
        <v>1</v>
      </c>
      <c r="O87" s="37"/>
      <c r="P87" s="181">
        <v>44686</v>
      </c>
      <c r="Q87" s="34"/>
      <c r="R87" s="21" t="s">
        <v>54</v>
      </c>
      <c r="S87" s="21"/>
      <c r="T87" s="21" t="s">
        <v>49</v>
      </c>
      <c r="U87" s="21" t="s">
        <v>66</v>
      </c>
      <c r="V87" s="21" t="s">
        <v>67</v>
      </c>
      <c r="W87" s="21" t="s">
        <v>51</v>
      </c>
      <c r="X87" s="31" t="s">
        <v>4091</v>
      </c>
      <c r="Y87" s="61">
        <v>35288</v>
      </c>
      <c r="Z87" s="34"/>
      <c r="AA87" s="21"/>
      <c r="AB87" s="21"/>
      <c r="AC87" s="19" t="s">
        <v>4357</v>
      </c>
      <c r="AD87" s="21" t="s">
        <v>7012</v>
      </c>
      <c r="AE87" s="21"/>
      <c r="AF87" s="21"/>
      <c r="AG87" s="21"/>
      <c r="AH87" s="21" t="s">
        <v>66</v>
      </c>
      <c r="AI87" s="27"/>
      <c r="AJ87" s="21"/>
      <c r="AK87" s="25"/>
      <c r="AL87" s="88"/>
    </row>
    <row r="88" spans="1:38" s="97" customFormat="1" ht="14">
      <c r="A88" s="438"/>
      <c r="B88" s="1" t="s">
        <v>282</v>
      </c>
      <c r="C88" s="1" t="s">
        <v>128</v>
      </c>
      <c r="D88" s="7" t="s">
        <v>295</v>
      </c>
      <c r="E88" s="1" t="s">
        <v>173</v>
      </c>
      <c r="F88" s="29"/>
      <c r="G88" s="1"/>
      <c r="H88" s="27" t="s">
        <v>7013</v>
      </c>
      <c r="I88" s="2" t="s">
        <v>7014</v>
      </c>
      <c r="J88" s="1">
        <v>1</v>
      </c>
      <c r="K88" s="1"/>
      <c r="L88" s="1"/>
      <c r="M88" s="1"/>
      <c r="N88" s="1">
        <v>1</v>
      </c>
      <c r="O88" s="37"/>
      <c r="P88" s="181">
        <v>44686</v>
      </c>
      <c r="Q88" s="34"/>
      <c r="R88" s="21" t="s">
        <v>54</v>
      </c>
      <c r="S88" s="21" t="s">
        <v>62</v>
      </c>
      <c r="T88" s="21" t="s">
        <v>73</v>
      </c>
      <c r="U88" s="21" t="s">
        <v>68</v>
      </c>
      <c r="V88" s="21" t="s">
        <v>229</v>
      </c>
      <c r="W88" s="21" t="s">
        <v>51</v>
      </c>
      <c r="X88" s="31" t="s">
        <v>7015</v>
      </c>
      <c r="Y88" s="61">
        <v>34588</v>
      </c>
      <c r="Z88" s="34"/>
      <c r="AA88" s="21"/>
      <c r="AB88" s="21"/>
      <c r="AC88" s="19" t="s">
        <v>4357</v>
      </c>
      <c r="AD88" s="21" t="s">
        <v>7016</v>
      </c>
      <c r="AE88" s="21"/>
      <c r="AF88" s="21"/>
      <c r="AG88" s="21"/>
      <c r="AH88" s="21" t="s">
        <v>68</v>
      </c>
      <c r="AI88" s="27"/>
      <c r="AJ88" s="21"/>
      <c r="AK88" s="25"/>
      <c r="AL88" s="88"/>
    </row>
    <row r="89" spans="1:38" s="97" customFormat="1" ht="14">
      <c r="A89" s="438"/>
      <c r="B89" s="1" t="s">
        <v>282</v>
      </c>
      <c r="C89" s="1" t="s">
        <v>128</v>
      </c>
      <c r="D89" s="7" t="s">
        <v>295</v>
      </c>
      <c r="E89" s="1" t="s">
        <v>173</v>
      </c>
      <c r="F89" s="29"/>
      <c r="G89" s="1"/>
      <c r="H89" s="27" t="s">
        <v>7017</v>
      </c>
      <c r="I89" s="2" t="s">
        <v>7018</v>
      </c>
      <c r="J89" s="1">
        <v>1</v>
      </c>
      <c r="K89" s="1"/>
      <c r="L89" s="1"/>
      <c r="M89" s="1"/>
      <c r="N89" s="1">
        <v>1</v>
      </c>
      <c r="O89" s="37"/>
      <c r="P89" s="181">
        <v>44686</v>
      </c>
      <c r="Q89" s="34"/>
      <c r="R89" s="21" t="s">
        <v>81</v>
      </c>
      <c r="S89" s="21"/>
      <c r="T89" s="21" t="s">
        <v>73</v>
      </c>
      <c r="U89" s="21" t="s">
        <v>68</v>
      </c>
      <c r="V89" s="21" t="s">
        <v>2583</v>
      </c>
      <c r="W89" s="21" t="s">
        <v>76</v>
      </c>
      <c r="X89" s="31" t="s">
        <v>5599</v>
      </c>
      <c r="Y89" s="61">
        <v>36235</v>
      </c>
      <c r="Z89" s="34"/>
      <c r="AA89" s="21"/>
      <c r="AB89" s="21"/>
      <c r="AC89" s="19" t="s">
        <v>4357</v>
      </c>
      <c r="AD89" s="21" t="s">
        <v>5625</v>
      </c>
      <c r="AE89" s="21"/>
      <c r="AF89" s="21"/>
      <c r="AG89" s="21"/>
      <c r="AH89" s="21" t="s">
        <v>68</v>
      </c>
      <c r="AI89" s="27"/>
      <c r="AJ89" s="21"/>
      <c r="AK89" s="25"/>
      <c r="AL89" s="88"/>
    </row>
    <row r="90" spans="1:38" s="97" customFormat="1" ht="14">
      <c r="A90" s="438"/>
      <c r="B90" s="1" t="s">
        <v>282</v>
      </c>
      <c r="C90" s="1" t="s">
        <v>128</v>
      </c>
      <c r="D90" s="7" t="s">
        <v>295</v>
      </c>
      <c r="E90" s="1" t="s">
        <v>173</v>
      </c>
      <c r="F90" s="29"/>
      <c r="G90" s="1"/>
      <c r="H90" s="27" t="s">
        <v>7019</v>
      </c>
      <c r="I90" s="2" t="s">
        <v>7020</v>
      </c>
      <c r="J90" s="1">
        <v>1</v>
      </c>
      <c r="K90" s="1"/>
      <c r="L90" s="1"/>
      <c r="M90" s="1"/>
      <c r="N90" s="1">
        <v>1</v>
      </c>
      <c r="O90" s="37"/>
      <c r="P90" s="181">
        <v>44686</v>
      </c>
      <c r="Q90" s="34"/>
      <c r="R90" s="21" t="s">
        <v>78</v>
      </c>
      <c r="S90" s="21"/>
      <c r="T90" s="21" t="s">
        <v>73</v>
      </c>
      <c r="U90" s="21" t="s">
        <v>68</v>
      </c>
      <c r="V90" s="21" t="s">
        <v>2583</v>
      </c>
      <c r="W90" s="21" t="s">
        <v>71</v>
      </c>
      <c r="X90" s="31" t="s">
        <v>7021</v>
      </c>
      <c r="Y90" s="61">
        <v>33055</v>
      </c>
      <c r="Z90" s="34"/>
      <c r="AA90" s="21"/>
      <c r="AB90" s="21"/>
      <c r="AC90" s="19" t="s">
        <v>4357</v>
      </c>
      <c r="AD90" s="21" t="s">
        <v>7022</v>
      </c>
      <c r="AE90" s="21"/>
      <c r="AF90" s="21"/>
      <c r="AG90" s="21"/>
      <c r="AH90" s="21" t="s">
        <v>68</v>
      </c>
      <c r="AI90" s="27"/>
      <c r="AJ90" s="21"/>
      <c r="AK90" s="25"/>
      <c r="AL90" s="88"/>
    </row>
    <row r="91" spans="1:38" s="97" customFormat="1" ht="14">
      <c r="A91" s="438"/>
      <c r="B91" s="1" t="s">
        <v>282</v>
      </c>
      <c r="C91" s="1" t="s">
        <v>128</v>
      </c>
      <c r="D91" s="7" t="s">
        <v>295</v>
      </c>
      <c r="E91" s="1" t="s">
        <v>173</v>
      </c>
      <c r="F91" s="29"/>
      <c r="G91" s="1"/>
      <c r="H91" s="27" t="s">
        <v>7023</v>
      </c>
      <c r="I91" s="2" t="s">
        <v>7024</v>
      </c>
      <c r="J91" s="1">
        <v>1</v>
      </c>
      <c r="K91" s="1"/>
      <c r="L91" s="1"/>
      <c r="M91" s="1"/>
      <c r="N91" s="1">
        <v>1</v>
      </c>
      <c r="O91" s="37"/>
      <c r="P91" s="181">
        <v>44686</v>
      </c>
      <c r="Q91" s="34"/>
      <c r="R91" s="27" t="s">
        <v>52</v>
      </c>
      <c r="S91" s="21"/>
      <c r="T91" s="21" t="s">
        <v>73</v>
      </c>
      <c r="U91" s="21" t="s">
        <v>68</v>
      </c>
      <c r="V91" s="21" t="s">
        <v>180</v>
      </c>
      <c r="W91" s="21" t="s">
        <v>88</v>
      </c>
      <c r="X91" s="31" t="s">
        <v>180</v>
      </c>
      <c r="Y91" s="61">
        <v>34307</v>
      </c>
      <c r="Z91" s="34"/>
      <c r="AA91" s="21"/>
      <c r="AB91" s="21"/>
      <c r="AC91" s="19" t="s">
        <v>4357</v>
      </c>
      <c r="AD91" s="21" t="s">
        <v>5287</v>
      </c>
      <c r="AE91" s="21"/>
      <c r="AF91" s="21" t="s">
        <v>57</v>
      </c>
      <c r="AG91" s="21" t="s">
        <v>74</v>
      </c>
      <c r="AH91" s="21"/>
      <c r="AI91" s="27"/>
      <c r="AJ91" s="21"/>
      <c r="AK91" s="25"/>
      <c r="AL91" s="88"/>
    </row>
    <row r="92" spans="1:38" s="35" customFormat="1" ht="16.5" customHeight="1">
      <c r="A92" s="677">
        <v>11</v>
      </c>
      <c r="B92" s="179" t="s">
        <v>128</v>
      </c>
      <c r="C92" s="200" t="s">
        <v>295</v>
      </c>
      <c r="D92" s="179" t="s">
        <v>173</v>
      </c>
      <c r="E92" s="179" t="s">
        <v>236</v>
      </c>
      <c r="F92" s="21"/>
      <c r="G92" s="21"/>
      <c r="H92" s="55" t="s">
        <v>7101</v>
      </c>
      <c r="I92" s="31" t="s">
        <v>7102</v>
      </c>
      <c r="J92" s="21">
        <v>1</v>
      </c>
      <c r="K92" s="21"/>
      <c r="L92" s="21"/>
      <c r="M92" s="21"/>
      <c r="N92" s="21">
        <v>1</v>
      </c>
      <c r="O92" s="21"/>
      <c r="P92" s="694">
        <v>44714</v>
      </c>
      <c r="Q92" s="34"/>
      <c r="R92" s="27" t="s">
        <v>81</v>
      </c>
      <c r="S92" s="21"/>
      <c r="T92" s="21" t="s">
        <v>73</v>
      </c>
      <c r="U92" s="31" t="s">
        <v>68</v>
      </c>
      <c r="V92" s="31" t="s">
        <v>212</v>
      </c>
      <c r="W92" s="21" t="s">
        <v>76</v>
      </c>
      <c r="X92" s="263" t="s">
        <v>7103</v>
      </c>
      <c r="Y92" s="61">
        <v>34955</v>
      </c>
      <c r="Z92" s="248"/>
      <c r="AA92" s="27" t="s">
        <v>7104</v>
      </c>
      <c r="AB92" s="21"/>
      <c r="AC92" s="179" t="s">
        <v>4357</v>
      </c>
      <c r="AD92" s="21" t="s">
        <v>7105</v>
      </c>
      <c r="AE92" s="21"/>
      <c r="AF92" s="21"/>
      <c r="AG92" s="21"/>
      <c r="AH92" s="21" t="s">
        <v>68</v>
      </c>
      <c r="AI92" s="27"/>
      <c r="AJ92" s="21"/>
      <c r="AK92" s="25"/>
      <c r="AL92" s="21"/>
    </row>
    <row r="93" spans="1:38" s="35" customFormat="1" ht="16.5" customHeight="1">
      <c r="A93" s="673">
        <v>12</v>
      </c>
      <c r="B93" s="179" t="s">
        <v>128</v>
      </c>
      <c r="C93" s="200" t="s">
        <v>295</v>
      </c>
      <c r="D93" s="179" t="s">
        <v>173</v>
      </c>
      <c r="E93" s="179" t="s">
        <v>236</v>
      </c>
      <c r="F93" s="21"/>
      <c r="G93" s="21"/>
      <c r="H93" s="55" t="s">
        <v>7106</v>
      </c>
      <c r="I93" s="31" t="s">
        <v>7107</v>
      </c>
      <c r="J93" s="21">
        <v>1</v>
      </c>
      <c r="K93" s="21"/>
      <c r="L93" s="21"/>
      <c r="M93" s="21"/>
      <c r="N93" s="21">
        <v>1</v>
      </c>
      <c r="O93" s="21"/>
      <c r="P93" s="694">
        <v>44714</v>
      </c>
      <c r="Q93" s="34"/>
      <c r="R93" s="27" t="s">
        <v>54</v>
      </c>
      <c r="S93" s="21" t="s">
        <v>62</v>
      </c>
      <c r="T93" s="21" t="s">
        <v>73</v>
      </c>
      <c r="U93" s="31" t="s">
        <v>68</v>
      </c>
      <c r="V93" s="31" t="s">
        <v>84</v>
      </c>
      <c r="W93" s="21" t="s">
        <v>76</v>
      </c>
      <c r="X93" s="263" t="s">
        <v>7108</v>
      </c>
      <c r="Y93" s="61">
        <v>36858</v>
      </c>
      <c r="Z93" s="248"/>
      <c r="AA93" s="27" t="s">
        <v>7109</v>
      </c>
      <c r="AB93" s="21"/>
      <c r="AC93" s="179" t="s">
        <v>4357</v>
      </c>
      <c r="AD93" s="21" t="s">
        <v>7110</v>
      </c>
      <c r="AE93" s="21"/>
      <c r="AF93" s="21"/>
      <c r="AG93" s="21"/>
      <c r="AH93" s="21" t="s">
        <v>68</v>
      </c>
      <c r="AI93" s="27"/>
      <c r="AJ93" s="21"/>
      <c r="AK93" s="25"/>
      <c r="AL93" s="21"/>
    </row>
    <row r="94" spans="1:38" s="35" customFormat="1" ht="16.5" customHeight="1">
      <c r="A94" s="677">
        <v>13</v>
      </c>
      <c r="B94" s="179" t="s">
        <v>128</v>
      </c>
      <c r="C94" s="200" t="s">
        <v>295</v>
      </c>
      <c r="D94" s="179" t="s">
        <v>173</v>
      </c>
      <c r="E94" s="179" t="s">
        <v>236</v>
      </c>
      <c r="F94" s="21"/>
      <c r="G94" s="21"/>
      <c r="H94" s="55" t="s">
        <v>7111</v>
      </c>
      <c r="I94" s="31" t="s">
        <v>7112</v>
      </c>
      <c r="J94" s="21">
        <v>1</v>
      </c>
      <c r="K94" s="21"/>
      <c r="L94" s="21"/>
      <c r="M94" s="21"/>
      <c r="N94" s="21">
        <v>1</v>
      </c>
      <c r="O94" s="21"/>
      <c r="P94" s="694">
        <v>44714</v>
      </c>
      <c r="Q94" s="34"/>
      <c r="R94" s="27" t="s">
        <v>54</v>
      </c>
      <c r="S94" s="21" t="s">
        <v>62</v>
      </c>
      <c r="T94" s="21" t="s">
        <v>73</v>
      </c>
      <c r="U94" s="31" t="s">
        <v>68</v>
      </c>
      <c r="V94" s="31" t="s">
        <v>2583</v>
      </c>
      <c r="W94" s="21" t="s">
        <v>51</v>
      </c>
      <c r="X94" s="263" t="s">
        <v>7113</v>
      </c>
      <c r="Y94" s="61">
        <v>30888</v>
      </c>
      <c r="Z94" s="248"/>
      <c r="AA94" s="27" t="s">
        <v>7114</v>
      </c>
      <c r="AB94" s="21"/>
      <c r="AC94" s="179" t="s">
        <v>4357</v>
      </c>
      <c r="AD94" s="21" t="s">
        <v>7115</v>
      </c>
      <c r="AE94" s="21"/>
      <c r="AF94" s="21"/>
      <c r="AG94" s="21"/>
      <c r="AH94" s="21" t="s">
        <v>68</v>
      </c>
      <c r="AI94" s="27"/>
      <c r="AJ94" s="21"/>
      <c r="AK94" s="25"/>
      <c r="AL94" s="21"/>
    </row>
    <row r="95" spans="1:38" s="97" customFormat="1" ht="14">
      <c r="A95" s="438"/>
      <c r="B95" s="438"/>
      <c r="C95" s="438"/>
      <c r="D95" s="475"/>
      <c r="E95" s="1"/>
      <c r="F95" s="29"/>
      <c r="G95" s="1"/>
      <c r="H95" s="27"/>
      <c r="I95" s="706"/>
      <c r="J95" s="69"/>
      <c r="K95" s="69"/>
      <c r="L95" s="69"/>
      <c r="M95" s="69"/>
      <c r="N95" s="69"/>
      <c r="O95" s="37"/>
      <c r="P95" s="181"/>
      <c r="Q95" s="34"/>
      <c r="R95" s="27"/>
      <c r="S95" s="21"/>
      <c r="T95" s="21"/>
      <c r="U95" s="21"/>
      <c r="V95" s="21"/>
      <c r="W95" s="21"/>
      <c r="X95" s="31"/>
      <c r="Y95" s="61"/>
      <c r="Z95" s="34"/>
      <c r="AA95" s="21"/>
      <c r="AB95" s="21"/>
      <c r="AC95" s="19"/>
      <c r="AD95" s="21"/>
      <c r="AE95" s="21"/>
      <c r="AF95" s="21"/>
      <c r="AG95" s="21"/>
      <c r="AH95" s="21"/>
      <c r="AI95" s="27"/>
      <c r="AJ95" s="21"/>
      <c r="AK95" s="192"/>
      <c r="AL95" s="88"/>
    </row>
    <row r="96" spans="1:38" s="97" customFormat="1" ht="14.5" thickBot="1">
      <c r="A96" s="437"/>
      <c r="B96" s="438"/>
      <c r="C96" s="438"/>
      <c r="D96" s="475"/>
      <c r="E96" s="1"/>
      <c r="F96" s="29"/>
      <c r="G96" s="1"/>
      <c r="H96" s="5"/>
      <c r="I96" s="635"/>
      <c r="J96" s="69"/>
      <c r="K96" s="69"/>
      <c r="L96" s="69"/>
      <c r="M96" s="69"/>
      <c r="N96" s="69"/>
      <c r="O96" s="1"/>
      <c r="P96" s="20"/>
      <c r="Q96" s="4"/>
      <c r="R96" s="1"/>
      <c r="S96" s="1"/>
      <c r="T96" s="1"/>
      <c r="U96" s="1"/>
      <c r="V96" s="1"/>
      <c r="W96" s="1"/>
      <c r="X96" s="2"/>
      <c r="Y96" s="71"/>
      <c r="Z96" s="4"/>
      <c r="AA96" s="5"/>
      <c r="AB96" s="1"/>
      <c r="AC96" s="1"/>
      <c r="AD96" s="1"/>
      <c r="AE96" s="1"/>
      <c r="AF96" s="1"/>
      <c r="AG96" s="1"/>
      <c r="AH96" s="1"/>
      <c r="AI96" s="1"/>
      <c r="AJ96" s="1"/>
      <c r="AK96" s="286"/>
      <c r="AL96" s="1"/>
    </row>
    <row r="97" spans="1:38" ht="14.5" thickTop="1">
      <c r="A97" s="225"/>
      <c r="B97" s="14"/>
      <c r="C97" s="9"/>
      <c r="D97" s="9"/>
      <c r="E97" s="9"/>
      <c r="F97" s="9"/>
      <c r="G97" s="9"/>
      <c r="H97" s="9"/>
      <c r="I97" s="10"/>
      <c r="J97" s="226">
        <f>SUM(J34:J96)</f>
        <v>61</v>
      </c>
      <c r="K97" s="226">
        <f>SUM(K34:K96)</f>
        <v>0</v>
      </c>
      <c r="L97" s="226">
        <f>SUM(L34:L96)</f>
        <v>43</v>
      </c>
      <c r="M97" s="226">
        <f>SUM(M34:M96)</f>
        <v>6</v>
      </c>
      <c r="N97" s="226">
        <f>SUM(N34:N96)</f>
        <v>12</v>
      </c>
      <c r="O97" s="11"/>
      <c r="P97" s="13"/>
      <c r="Q97" s="12"/>
      <c r="R97" s="13"/>
      <c r="S97" s="9"/>
      <c r="T97" s="9"/>
      <c r="U97" s="9"/>
      <c r="V97" s="9"/>
      <c r="W97" s="9"/>
      <c r="X97" s="10"/>
      <c r="Y97" s="227"/>
      <c r="Z97" s="14"/>
      <c r="AA97" s="14"/>
      <c r="AB97" s="14"/>
      <c r="AC97" s="9"/>
      <c r="AD97" s="9"/>
      <c r="AE97" s="9"/>
      <c r="AF97" s="9"/>
      <c r="AG97" s="9"/>
      <c r="AH97" s="9"/>
      <c r="AI97" s="14"/>
      <c r="AJ97" s="14"/>
      <c r="AK97" s="15"/>
      <c r="AL97" s="228"/>
    </row>
    <row r="98" spans="1:38" ht="14">
      <c r="A98" s="229"/>
      <c r="B98" s="230"/>
      <c r="C98" s="231"/>
      <c r="D98" s="231"/>
      <c r="E98" s="231"/>
      <c r="F98" s="231"/>
      <c r="G98" s="231"/>
      <c r="H98" s="231"/>
      <c r="I98" s="232"/>
      <c r="J98" s="813">
        <f>J97+K97</f>
        <v>61</v>
      </c>
      <c r="K98" s="813"/>
      <c r="L98" s="814">
        <f>L97+M97+N97</f>
        <v>61</v>
      </c>
      <c r="M98" s="815"/>
      <c r="N98" s="816"/>
      <c r="O98" s="233"/>
      <c r="P98" s="234"/>
      <c r="Q98" s="233"/>
      <c r="R98" s="231"/>
      <c r="S98" s="231"/>
      <c r="T98" s="232"/>
      <c r="U98" s="231"/>
      <c r="V98" s="231"/>
      <c r="W98" s="232"/>
      <c r="X98" s="235"/>
      <c r="Y98" s="230"/>
      <c r="Z98" s="230"/>
      <c r="AA98" s="230"/>
      <c r="AB98" s="231"/>
      <c r="AC98" s="231"/>
      <c r="AD98" s="231"/>
      <c r="AE98" s="231"/>
      <c r="AF98" s="231"/>
      <c r="AG98" s="231"/>
      <c r="AH98" s="230"/>
      <c r="AI98" s="230"/>
      <c r="AJ98" s="236"/>
      <c r="AK98" s="237"/>
      <c r="AL98" s="237"/>
    </row>
    <row r="99" spans="1:38" s="94" customFormat="1" ht="14">
      <c r="A99" s="387"/>
      <c r="B99" s="121"/>
      <c r="C99" s="121"/>
      <c r="D99" s="121"/>
      <c r="E99" s="121"/>
      <c r="F99" s="121"/>
      <c r="G99" s="121"/>
      <c r="H99" s="407"/>
      <c r="I99" s="388"/>
      <c r="J99" s="121"/>
      <c r="K99" s="121"/>
      <c r="L99" s="121"/>
      <c r="M99" s="121"/>
      <c r="N99" s="121"/>
      <c r="O99" s="121"/>
      <c r="P99" s="389"/>
      <c r="Q99" s="390"/>
      <c r="R99" s="121"/>
      <c r="S99" s="121"/>
      <c r="T99" s="121"/>
      <c r="U99" s="121"/>
      <c r="V99" s="121"/>
      <c r="W99" s="121"/>
      <c r="X99" s="388"/>
      <c r="Y99" s="391"/>
      <c r="Z99" s="390"/>
      <c r="AA99" s="407"/>
      <c r="AB99" s="121"/>
      <c r="AC99" s="121"/>
      <c r="AD99" s="121"/>
      <c r="AE99" s="121"/>
      <c r="AF99" s="121"/>
      <c r="AG99" s="121"/>
      <c r="AH99" s="121"/>
      <c r="AI99" s="121"/>
      <c r="AJ99" s="121"/>
      <c r="AK99" s="392"/>
      <c r="AL99" s="121"/>
    </row>
    <row r="100" spans="1:38" s="94" customFormat="1" ht="14">
      <c r="A100" s="387"/>
      <c r="B100" s="121"/>
      <c r="C100" s="121"/>
      <c r="D100" s="121"/>
      <c r="E100" s="121"/>
      <c r="F100" s="121"/>
      <c r="G100" s="121"/>
      <c r="H100" s="407"/>
      <c r="I100" s="388"/>
      <c r="J100" s="121"/>
      <c r="K100" s="121"/>
      <c r="L100" s="121"/>
      <c r="M100" s="121"/>
      <c r="N100" s="121"/>
      <c r="O100" s="121"/>
      <c r="P100" s="389"/>
      <c r="Q100" s="390"/>
      <c r="R100" s="121"/>
      <c r="S100" s="121"/>
      <c r="T100" s="121"/>
      <c r="U100" s="121"/>
      <c r="V100" s="121"/>
      <c r="W100" s="121"/>
      <c r="X100" s="388"/>
      <c r="Y100" s="391"/>
      <c r="Z100" s="390"/>
      <c r="AA100" s="407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392"/>
      <c r="AL100" s="121"/>
    </row>
    <row r="101" spans="1:38" s="94" customFormat="1" ht="14">
      <c r="A101" s="387"/>
      <c r="B101" s="121"/>
      <c r="C101" s="121"/>
      <c r="D101" s="121"/>
      <c r="E101" s="121"/>
      <c r="F101" s="121"/>
      <c r="G101" s="121"/>
      <c r="H101" s="407"/>
      <c r="I101" s="388"/>
      <c r="J101" s="121"/>
      <c r="K101" s="121"/>
      <c r="L101" s="121"/>
      <c r="M101" s="121"/>
      <c r="N101" s="121"/>
      <c r="O101" s="121"/>
      <c r="P101" s="389"/>
      <c r="Q101" s="390"/>
      <c r="R101" s="121"/>
      <c r="S101" s="121"/>
      <c r="T101" s="121"/>
      <c r="U101" s="121"/>
      <c r="V101" s="121"/>
      <c r="W101" s="121"/>
      <c r="X101" s="388"/>
      <c r="Y101" s="391"/>
      <c r="Z101" s="390"/>
      <c r="AA101" s="407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392"/>
      <c r="AL101" s="121"/>
    </row>
    <row r="102" spans="1:38" s="94" customFormat="1" ht="14">
      <c r="A102" s="387"/>
      <c r="B102" s="121"/>
      <c r="C102" s="121"/>
      <c r="D102" s="121"/>
      <c r="E102" s="121"/>
      <c r="F102" s="121"/>
      <c r="G102" s="121"/>
      <c r="H102" s="407"/>
      <c r="I102" s="388"/>
      <c r="J102" s="121"/>
      <c r="K102" s="121"/>
      <c r="L102" s="121"/>
      <c r="M102" s="121"/>
      <c r="N102" s="121"/>
      <c r="O102" s="121"/>
      <c r="P102" s="389"/>
      <c r="Q102" s="390"/>
      <c r="R102" s="121"/>
      <c r="S102" s="121"/>
      <c r="T102" s="121"/>
      <c r="U102" s="121"/>
      <c r="V102" s="121"/>
      <c r="W102" s="121"/>
      <c r="X102" s="388"/>
      <c r="Y102" s="391"/>
      <c r="Z102" s="390"/>
      <c r="AA102" s="407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392"/>
      <c r="AL102" s="121"/>
    </row>
    <row r="103" spans="1:38" s="94" customFormat="1" ht="14.5" thickBot="1">
      <c r="A103" s="387"/>
      <c r="B103" s="121"/>
      <c r="C103" s="121"/>
      <c r="D103" s="121"/>
      <c r="E103" s="121"/>
      <c r="F103" s="121"/>
      <c r="G103" s="121"/>
      <c r="H103" s="407"/>
      <c r="I103" s="388"/>
      <c r="J103" s="121"/>
      <c r="K103" s="121"/>
      <c r="L103" s="121"/>
      <c r="M103" s="121"/>
      <c r="N103" s="121"/>
      <c r="O103" s="121"/>
      <c r="P103" s="389"/>
      <c r="Q103" s="390"/>
      <c r="R103" s="121"/>
      <c r="S103" s="121"/>
      <c r="T103" s="121"/>
      <c r="U103" s="121"/>
      <c r="V103" s="121"/>
      <c r="W103" s="121"/>
      <c r="X103" s="388"/>
      <c r="Y103" s="391"/>
      <c r="Z103" s="390"/>
      <c r="AA103" s="407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392"/>
      <c r="AL103" s="121"/>
    </row>
    <row r="104" spans="1:38" s="88" customFormat="1" ht="14.5" thickTop="1">
      <c r="A104" s="835" t="s">
        <v>3421</v>
      </c>
      <c r="B104" s="837" t="s">
        <v>0</v>
      </c>
      <c r="C104" s="819" t="s">
        <v>1</v>
      </c>
      <c r="D104" s="820"/>
      <c r="E104" s="817" t="s">
        <v>2</v>
      </c>
      <c r="F104" s="817" t="s">
        <v>3</v>
      </c>
      <c r="G104" s="817" t="s">
        <v>4</v>
      </c>
      <c r="H104" s="828" t="s">
        <v>5</v>
      </c>
      <c r="I104" s="817" t="s">
        <v>6</v>
      </c>
      <c r="J104" s="826" t="s">
        <v>7</v>
      </c>
      <c r="K104" s="827"/>
      <c r="L104" s="830" t="s">
        <v>8</v>
      </c>
      <c r="M104" s="831"/>
      <c r="N104" s="832"/>
      <c r="O104" s="824" t="s">
        <v>9</v>
      </c>
      <c r="P104" s="833" t="s">
        <v>10</v>
      </c>
      <c r="Q104" s="834"/>
      <c r="R104" s="824" t="s">
        <v>137</v>
      </c>
      <c r="S104" s="817" t="s">
        <v>11</v>
      </c>
      <c r="T104" s="817" t="s">
        <v>12</v>
      </c>
      <c r="U104" s="826" t="s">
        <v>13</v>
      </c>
      <c r="V104" s="827"/>
      <c r="W104" s="824" t="s">
        <v>14</v>
      </c>
      <c r="X104" s="819" t="s">
        <v>15</v>
      </c>
      <c r="Y104" s="820"/>
      <c r="Z104" s="817" t="s">
        <v>16</v>
      </c>
      <c r="AA104" s="819" t="s">
        <v>17</v>
      </c>
      <c r="AB104" s="820"/>
      <c r="AC104" s="819" t="s">
        <v>18</v>
      </c>
      <c r="AD104" s="820"/>
      <c r="AE104" s="819" t="s">
        <v>19</v>
      </c>
      <c r="AF104" s="821"/>
      <c r="AG104" s="821"/>
      <c r="AH104" s="820"/>
      <c r="AI104" s="822" t="s">
        <v>20</v>
      </c>
      <c r="AJ104" s="822" t="s">
        <v>21</v>
      </c>
      <c r="AK104" s="806" t="s">
        <v>22</v>
      </c>
      <c r="AL104" s="808" t="s">
        <v>23</v>
      </c>
    </row>
    <row r="105" spans="1:38" s="88" customFormat="1" ht="14.5" thickBot="1">
      <c r="A105" s="836"/>
      <c r="B105" s="838"/>
      <c r="C105" s="122" t="s">
        <v>24</v>
      </c>
      <c r="D105" s="122" t="s">
        <v>25</v>
      </c>
      <c r="E105" s="818"/>
      <c r="F105" s="818"/>
      <c r="G105" s="818"/>
      <c r="H105" s="829"/>
      <c r="I105" s="818"/>
      <c r="J105" s="123" t="s">
        <v>26</v>
      </c>
      <c r="K105" s="124" t="s">
        <v>27</v>
      </c>
      <c r="L105" s="122" t="s">
        <v>28</v>
      </c>
      <c r="M105" s="122" t="s">
        <v>29</v>
      </c>
      <c r="N105" s="122" t="s">
        <v>30</v>
      </c>
      <c r="O105" s="825"/>
      <c r="P105" s="125" t="s">
        <v>31</v>
      </c>
      <c r="Q105" s="125" t="s">
        <v>32</v>
      </c>
      <c r="R105" s="825"/>
      <c r="S105" s="818"/>
      <c r="T105" s="818"/>
      <c r="U105" s="126" t="s">
        <v>33</v>
      </c>
      <c r="V105" s="126" t="s">
        <v>34</v>
      </c>
      <c r="W105" s="825"/>
      <c r="X105" s="122" t="s">
        <v>35</v>
      </c>
      <c r="Y105" s="125" t="s">
        <v>36</v>
      </c>
      <c r="Z105" s="818"/>
      <c r="AA105" s="127" t="s">
        <v>37</v>
      </c>
      <c r="AB105" s="122" t="s">
        <v>38</v>
      </c>
      <c r="AC105" s="122" t="s">
        <v>39</v>
      </c>
      <c r="AD105" s="122" t="s">
        <v>40</v>
      </c>
      <c r="AE105" s="122" t="s">
        <v>41</v>
      </c>
      <c r="AF105" s="122" t="s">
        <v>42</v>
      </c>
      <c r="AG105" s="122" t="s">
        <v>43</v>
      </c>
      <c r="AH105" s="122" t="s">
        <v>44</v>
      </c>
      <c r="AI105" s="823"/>
      <c r="AJ105" s="823"/>
      <c r="AK105" s="807"/>
      <c r="AL105" s="809"/>
    </row>
    <row r="106" spans="1:38" s="94" customFormat="1" ht="14.5" thickTop="1">
      <c r="A106" s="36">
        <v>1</v>
      </c>
      <c r="B106" s="21" t="s">
        <v>282</v>
      </c>
      <c r="C106" s="21" t="s">
        <v>128</v>
      </c>
      <c r="D106" s="22" t="s">
        <v>295</v>
      </c>
      <c r="E106" s="21" t="s">
        <v>5271</v>
      </c>
      <c r="F106" s="256"/>
      <c r="G106" s="302"/>
      <c r="H106" s="55" t="s">
        <v>5955</v>
      </c>
      <c r="I106" s="84" t="s">
        <v>5956</v>
      </c>
      <c r="J106" s="551"/>
      <c r="K106" s="551">
        <v>1</v>
      </c>
      <c r="L106" s="7">
        <v>1</v>
      </c>
      <c r="M106" s="21"/>
      <c r="N106" s="21"/>
      <c r="O106" s="19" t="s">
        <v>103</v>
      </c>
      <c r="P106" s="37">
        <v>44566</v>
      </c>
      <c r="Q106" s="34"/>
      <c r="R106" s="257" t="s">
        <v>52</v>
      </c>
      <c r="S106" s="270" t="s">
        <v>52</v>
      </c>
      <c r="T106" s="258" t="s">
        <v>73</v>
      </c>
      <c r="U106" s="258" t="s">
        <v>68</v>
      </c>
      <c r="V106" s="93" t="s">
        <v>163</v>
      </c>
      <c r="W106" s="256" t="s">
        <v>71</v>
      </c>
      <c r="X106" s="145" t="s">
        <v>163</v>
      </c>
      <c r="Y106" s="61">
        <v>28074</v>
      </c>
      <c r="Z106" s="22"/>
      <c r="AA106" s="27"/>
      <c r="AB106" s="21"/>
      <c r="AC106" s="49" t="s">
        <v>6081</v>
      </c>
      <c r="AD106" s="49" t="s">
        <v>5957</v>
      </c>
      <c r="AE106" s="93"/>
      <c r="AF106" s="259"/>
      <c r="AG106" s="259"/>
      <c r="AH106" s="19" t="s">
        <v>68</v>
      </c>
      <c r="AI106" s="260"/>
      <c r="AJ106" s="260"/>
      <c r="AK106" s="295"/>
      <c r="AL106" s="300"/>
    </row>
    <row r="107" spans="1:38" s="94" customFormat="1" ht="14">
      <c r="A107" s="36">
        <v>2</v>
      </c>
      <c r="B107" s="21" t="s">
        <v>282</v>
      </c>
      <c r="C107" s="21" t="s">
        <v>128</v>
      </c>
      <c r="D107" s="22" t="s">
        <v>295</v>
      </c>
      <c r="E107" s="21" t="s">
        <v>5271</v>
      </c>
      <c r="F107" s="256"/>
      <c r="G107" s="302"/>
      <c r="H107" s="55" t="s">
        <v>5958</v>
      </c>
      <c r="I107" s="8" t="s">
        <v>5959</v>
      </c>
      <c r="J107" s="551"/>
      <c r="K107" s="551">
        <v>1</v>
      </c>
      <c r="L107" s="7">
        <v>1</v>
      </c>
      <c r="M107" s="21"/>
      <c r="N107" s="21"/>
      <c r="O107" s="19" t="s">
        <v>103</v>
      </c>
      <c r="P107" s="37">
        <v>44566</v>
      </c>
      <c r="Q107" s="34"/>
      <c r="R107" s="21" t="s">
        <v>78</v>
      </c>
      <c r="S107" s="270" t="s">
        <v>52</v>
      </c>
      <c r="T107" s="258" t="s">
        <v>73</v>
      </c>
      <c r="U107" s="258" t="s">
        <v>68</v>
      </c>
      <c r="V107" s="93" t="s">
        <v>84</v>
      </c>
      <c r="W107" s="256" t="s">
        <v>88</v>
      </c>
      <c r="X107" s="268" t="s">
        <v>5960</v>
      </c>
      <c r="Y107" s="61" t="s">
        <v>5961</v>
      </c>
      <c r="Z107" s="22"/>
      <c r="AA107" s="27"/>
      <c r="AB107" s="21"/>
      <c r="AC107" s="49" t="s">
        <v>6081</v>
      </c>
      <c r="AD107" s="49" t="s">
        <v>5962</v>
      </c>
      <c r="AE107" s="93"/>
      <c r="AF107" s="259"/>
      <c r="AG107" s="259"/>
      <c r="AH107" s="19" t="s">
        <v>68</v>
      </c>
      <c r="AI107" s="260"/>
      <c r="AJ107" s="260"/>
      <c r="AK107" s="295"/>
      <c r="AL107" s="300"/>
    </row>
    <row r="108" spans="1:38" s="94" customFormat="1" ht="14">
      <c r="A108" s="36">
        <v>3</v>
      </c>
      <c r="B108" s="21" t="s">
        <v>282</v>
      </c>
      <c r="C108" s="21" t="s">
        <v>128</v>
      </c>
      <c r="D108" s="22" t="s">
        <v>295</v>
      </c>
      <c r="E108" s="21" t="s">
        <v>5271</v>
      </c>
      <c r="F108" s="256"/>
      <c r="G108" s="302"/>
      <c r="H108" s="55" t="s">
        <v>5963</v>
      </c>
      <c r="I108" s="84" t="s">
        <v>5964</v>
      </c>
      <c r="J108" s="551">
        <v>1</v>
      </c>
      <c r="K108" s="551"/>
      <c r="L108" s="7">
        <v>1</v>
      </c>
      <c r="M108" s="21"/>
      <c r="N108" s="21"/>
      <c r="O108" s="19" t="s">
        <v>103</v>
      </c>
      <c r="P108" s="37">
        <v>44566</v>
      </c>
      <c r="Q108" s="34"/>
      <c r="R108" s="21" t="s">
        <v>78</v>
      </c>
      <c r="S108" s="270" t="s">
        <v>52</v>
      </c>
      <c r="T108" s="258" t="s">
        <v>73</v>
      </c>
      <c r="U108" s="258" t="s">
        <v>74</v>
      </c>
      <c r="V108" s="93" t="s">
        <v>142</v>
      </c>
      <c r="W108" s="256" t="s">
        <v>76</v>
      </c>
      <c r="X108" s="263" t="s">
        <v>143</v>
      </c>
      <c r="Y108" s="61" t="s">
        <v>5965</v>
      </c>
      <c r="Z108" s="22"/>
      <c r="AA108" s="27"/>
      <c r="AB108" s="21"/>
      <c r="AC108" s="49" t="s">
        <v>6081</v>
      </c>
      <c r="AD108" s="49" t="s">
        <v>5966</v>
      </c>
      <c r="AE108" s="93"/>
      <c r="AF108" s="259"/>
      <c r="AG108" s="259" t="s">
        <v>74</v>
      </c>
      <c r="AH108" s="19"/>
      <c r="AI108" s="260"/>
      <c r="AJ108" s="260"/>
      <c r="AK108" s="295"/>
      <c r="AL108" s="300"/>
    </row>
    <row r="109" spans="1:38" s="94" customFormat="1" ht="14">
      <c r="A109" s="36">
        <v>4</v>
      </c>
      <c r="B109" s="21" t="s">
        <v>282</v>
      </c>
      <c r="C109" s="21" t="s">
        <v>128</v>
      </c>
      <c r="D109" s="22" t="s">
        <v>295</v>
      </c>
      <c r="E109" s="21" t="s">
        <v>5271</v>
      </c>
      <c r="F109" s="256"/>
      <c r="G109" s="302"/>
      <c r="H109" s="55" t="s">
        <v>5967</v>
      </c>
      <c r="I109" s="84" t="s">
        <v>5968</v>
      </c>
      <c r="J109" s="551"/>
      <c r="K109" s="551">
        <v>1</v>
      </c>
      <c r="L109" s="7">
        <v>1</v>
      </c>
      <c r="M109" s="21"/>
      <c r="N109" s="21"/>
      <c r="O109" s="19" t="s">
        <v>103</v>
      </c>
      <c r="P109" s="37">
        <v>44566</v>
      </c>
      <c r="Q109" s="34"/>
      <c r="R109" s="21" t="s">
        <v>58</v>
      </c>
      <c r="S109" s="258" t="s">
        <v>46</v>
      </c>
      <c r="T109" s="258" t="s">
        <v>73</v>
      </c>
      <c r="U109" s="258" t="s">
        <v>68</v>
      </c>
      <c r="V109" s="93" t="s">
        <v>84</v>
      </c>
      <c r="W109" s="256" t="s">
        <v>88</v>
      </c>
      <c r="X109" s="263" t="s">
        <v>5969</v>
      </c>
      <c r="Y109" s="61">
        <v>30536</v>
      </c>
      <c r="Z109" s="22"/>
      <c r="AA109" s="27"/>
      <c r="AB109" s="21"/>
      <c r="AC109" s="49" t="s">
        <v>6081</v>
      </c>
      <c r="AD109" s="49" t="s">
        <v>5970</v>
      </c>
      <c r="AE109" s="93"/>
      <c r="AF109" s="259"/>
      <c r="AG109" s="259"/>
      <c r="AH109" s="19" t="s">
        <v>68</v>
      </c>
      <c r="AI109" s="260"/>
      <c r="AJ109" s="260"/>
      <c r="AK109" s="295"/>
      <c r="AL109" s="300"/>
    </row>
    <row r="110" spans="1:38" s="94" customFormat="1" ht="14">
      <c r="A110" s="36">
        <v>5</v>
      </c>
      <c r="B110" s="21" t="s">
        <v>282</v>
      </c>
      <c r="C110" s="21" t="s">
        <v>128</v>
      </c>
      <c r="D110" s="22" t="s">
        <v>295</v>
      </c>
      <c r="E110" s="21" t="s">
        <v>5271</v>
      </c>
      <c r="F110" s="256"/>
      <c r="G110" s="302"/>
      <c r="H110" s="55" t="s">
        <v>5971</v>
      </c>
      <c r="I110" s="84" t="s">
        <v>5972</v>
      </c>
      <c r="J110" s="551"/>
      <c r="K110" s="551">
        <v>1</v>
      </c>
      <c r="L110" s="7">
        <v>1</v>
      </c>
      <c r="M110" s="21"/>
      <c r="N110" s="21"/>
      <c r="O110" s="19" t="s">
        <v>103</v>
      </c>
      <c r="P110" s="37">
        <v>44566</v>
      </c>
      <c r="Q110" s="34"/>
      <c r="R110" s="21" t="s">
        <v>81</v>
      </c>
      <c r="S110" s="270" t="s">
        <v>52</v>
      </c>
      <c r="T110" s="258" t="s">
        <v>49</v>
      </c>
      <c r="U110" s="258" t="s">
        <v>66</v>
      </c>
      <c r="V110" s="93" t="s">
        <v>67</v>
      </c>
      <c r="W110" s="256" t="s">
        <v>88</v>
      </c>
      <c r="X110" s="263" t="s">
        <v>213</v>
      </c>
      <c r="Y110" s="61">
        <v>34921</v>
      </c>
      <c r="Z110" s="22"/>
      <c r="AA110" s="27"/>
      <c r="AB110" s="21"/>
      <c r="AC110" s="49" t="s">
        <v>6081</v>
      </c>
      <c r="AD110" s="49" t="s">
        <v>5973</v>
      </c>
      <c r="AE110" s="93"/>
      <c r="AF110" s="259"/>
      <c r="AG110" s="259"/>
      <c r="AH110" s="19" t="s">
        <v>66</v>
      </c>
      <c r="AI110" s="260"/>
      <c r="AJ110" s="260"/>
      <c r="AK110" s="295"/>
      <c r="AL110" s="300"/>
    </row>
    <row r="111" spans="1:38" s="94" customFormat="1" ht="14">
      <c r="A111" s="36">
        <v>6</v>
      </c>
      <c r="B111" s="21" t="s">
        <v>282</v>
      </c>
      <c r="C111" s="21" t="s">
        <v>128</v>
      </c>
      <c r="D111" s="22" t="s">
        <v>295</v>
      </c>
      <c r="E111" s="21" t="s">
        <v>5271</v>
      </c>
      <c r="F111" s="256"/>
      <c r="G111" s="302"/>
      <c r="H111" s="55" t="s">
        <v>5974</v>
      </c>
      <c r="I111" s="543" t="s">
        <v>5975</v>
      </c>
      <c r="J111" s="551"/>
      <c r="K111" s="551">
        <v>1</v>
      </c>
      <c r="L111" s="7">
        <v>1</v>
      </c>
      <c r="M111" s="21"/>
      <c r="N111" s="21"/>
      <c r="O111" s="19" t="s">
        <v>103</v>
      </c>
      <c r="P111" s="37">
        <v>44566</v>
      </c>
      <c r="Q111" s="34"/>
      <c r="R111" s="21" t="s">
        <v>78</v>
      </c>
      <c r="S111" s="270" t="s">
        <v>52</v>
      </c>
      <c r="T111" s="258" t="s">
        <v>49</v>
      </c>
      <c r="U111" s="258" t="s">
        <v>66</v>
      </c>
      <c r="V111" s="93" t="s">
        <v>67</v>
      </c>
      <c r="W111" s="256" t="s">
        <v>56</v>
      </c>
      <c r="X111" s="263" t="s">
        <v>5976</v>
      </c>
      <c r="Y111" s="61">
        <v>34399</v>
      </c>
      <c r="Z111" s="22"/>
      <c r="AA111" s="27"/>
      <c r="AB111" s="21"/>
      <c r="AC111" s="49" t="s">
        <v>6081</v>
      </c>
      <c r="AD111" s="49" t="s">
        <v>5977</v>
      </c>
      <c r="AE111" s="93"/>
      <c r="AF111" s="259"/>
      <c r="AG111" s="259"/>
      <c r="AH111" s="19" t="s">
        <v>66</v>
      </c>
      <c r="AI111" s="260"/>
      <c r="AJ111" s="260"/>
      <c r="AK111" s="295"/>
      <c r="AL111" s="300"/>
    </row>
    <row r="112" spans="1:38" s="94" customFormat="1" ht="14">
      <c r="A112" s="36">
        <v>7</v>
      </c>
      <c r="B112" s="21" t="s">
        <v>282</v>
      </c>
      <c r="C112" s="21" t="s">
        <v>128</v>
      </c>
      <c r="D112" s="22" t="s">
        <v>295</v>
      </c>
      <c r="E112" s="21" t="s">
        <v>5271</v>
      </c>
      <c r="F112" s="256"/>
      <c r="G112" s="302"/>
      <c r="H112" s="55" t="s">
        <v>5984</v>
      </c>
      <c r="I112" s="84" t="s">
        <v>5985</v>
      </c>
      <c r="J112" s="551"/>
      <c r="K112" s="551">
        <v>1</v>
      </c>
      <c r="L112" s="7">
        <v>1</v>
      </c>
      <c r="M112" s="21"/>
      <c r="N112" s="21"/>
      <c r="O112" s="19" t="s">
        <v>103</v>
      </c>
      <c r="P112" s="37">
        <v>44566</v>
      </c>
      <c r="Q112" s="34"/>
      <c r="R112" s="21" t="s">
        <v>81</v>
      </c>
      <c r="S112" s="270" t="s">
        <v>52</v>
      </c>
      <c r="T112" s="258" t="s">
        <v>73</v>
      </c>
      <c r="U112" s="258" t="s">
        <v>68</v>
      </c>
      <c r="V112" s="93" t="s">
        <v>84</v>
      </c>
      <c r="W112" s="256" t="s">
        <v>51</v>
      </c>
      <c r="X112" s="263" t="s">
        <v>5986</v>
      </c>
      <c r="Y112" s="61" t="s">
        <v>5987</v>
      </c>
      <c r="Z112" s="22"/>
      <c r="AA112" s="27"/>
      <c r="AB112" s="21"/>
      <c r="AC112" s="49" t="s">
        <v>6081</v>
      </c>
      <c r="AD112" s="49" t="s">
        <v>5988</v>
      </c>
      <c r="AE112" s="93"/>
      <c r="AF112" s="259"/>
      <c r="AG112" s="259"/>
      <c r="AH112" s="19" t="s">
        <v>66</v>
      </c>
      <c r="AI112" s="260"/>
      <c r="AJ112" s="260"/>
      <c r="AK112" s="295"/>
      <c r="AL112" s="300"/>
    </row>
    <row r="113" spans="1:39" s="94" customFormat="1" ht="14">
      <c r="A113" s="36">
        <v>8</v>
      </c>
      <c r="B113" s="21" t="s">
        <v>282</v>
      </c>
      <c r="C113" s="21" t="s">
        <v>128</v>
      </c>
      <c r="D113" s="22" t="s">
        <v>295</v>
      </c>
      <c r="E113" s="21" t="s">
        <v>5271</v>
      </c>
      <c r="F113" s="256"/>
      <c r="G113" s="302"/>
      <c r="H113" s="55" t="s">
        <v>5989</v>
      </c>
      <c r="I113" s="84" t="s">
        <v>5990</v>
      </c>
      <c r="J113" s="551">
        <v>1</v>
      </c>
      <c r="K113" s="551"/>
      <c r="L113" s="7">
        <v>1</v>
      </c>
      <c r="M113" s="21"/>
      <c r="N113" s="21"/>
      <c r="O113" s="19" t="s">
        <v>103</v>
      </c>
      <c r="P113" s="37">
        <v>44566</v>
      </c>
      <c r="Q113" s="34"/>
      <c r="R113" s="21" t="s">
        <v>54</v>
      </c>
      <c r="S113" s="258" t="s">
        <v>62</v>
      </c>
      <c r="T113" s="258" t="s">
        <v>73</v>
      </c>
      <c r="U113" s="258" t="s">
        <v>68</v>
      </c>
      <c r="V113" s="93" t="s">
        <v>4717</v>
      </c>
      <c r="W113" s="256" t="s">
        <v>76</v>
      </c>
      <c r="X113" s="263" t="s">
        <v>5991</v>
      </c>
      <c r="Y113" s="61" t="s">
        <v>5992</v>
      </c>
      <c r="Z113" s="22"/>
      <c r="AA113" s="27"/>
      <c r="AB113" s="21"/>
      <c r="AC113" s="49" t="s">
        <v>6081</v>
      </c>
      <c r="AD113" s="49" t="s">
        <v>5970</v>
      </c>
      <c r="AE113" s="93"/>
      <c r="AF113" s="259"/>
      <c r="AG113" s="259"/>
      <c r="AH113" s="19" t="s">
        <v>68</v>
      </c>
      <c r="AI113" s="260"/>
      <c r="AJ113" s="260"/>
      <c r="AK113" s="295"/>
      <c r="AL113" s="300"/>
    </row>
    <row r="114" spans="1:39" s="94" customFormat="1" ht="14">
      <c r="A114" s="36">
        <v>9</v>
      </c>
      <c r="B114" s="21" t="s">
        <v>282</v>
      </c>
      <c r="C114" s="21" t="s">
        <v>128</v>
      </c>
      <c r="D114" s="22" t="s">
        <v>295</v>
      </c>
      <c r="E114" s="21" t="s">
        <v>5271</v>
      </c>
      <c r="F114" s="256"/>
      <c r="G114" s="302"/>
      <c r="H114" s="55" t="s">
        <v>5993</v>
      </c>
      <c r="I114" s="84" t="s">
        <v>5994</v>
      </c>
      <c r="J114" s="551">
        <v>1</v>
      </c>
      <c r="K114" s="551"/>
      <c r="L114" s="7">
        <v>1</v>
      </c>
      <c r="M114" s="21"/>
      <c r="N114" s="21"/>
      <c r="O114" s="19" t="s">
        <v>103</v>
      </c>
      <c r="P114" s="37">
        <v>44566</v>
      </c>
      <c r="Q114" s="34"/>
      <c r="R114" s="21" t="s">
        <v>78</v>
      </c>
      <c r="S114" s="270" t="s">
        <v>52</v>
      </c>
      <c r="T114" s="258" t="s">
        <v>73</v>
      </c>
      <c r="U114" s="258" t="s">
        <v>68</v>
      </c>
      <c r="V114" s="93" t="s">
        <v>4717</v>
      </c>
      <c r="W114" s="256" t="s">
        <v>71</v>
      </c>
      <c r="X114" s="263" t="s">
        <v>5995</v>
      </c>
      <c r="Y114" s="61">
        <v>25389</v>
      </c>
      <c r="Z114" s="22"/>
      <c r="AA114" s="27"/>
      <c r="AB114" s="21"/>
      <c r="AC114" s="49" t="s">
        <v>6081</v>
      </c>
      <c r="AD114" s="49" t="s">
        <v>5996</v>
      </c>
      <c r="AE114" s="93"/>
      <c r="AF114" s="259"/>
      <c r="AG114" s="259"/>
      <c r="AH114" s="19" t="s">
        <v>68</v>
      </c>
      <c r="AI114" s="260"/>
      <c r="AJ114" s="260"/>
      <c r="AK114" s="295"/>
      <c r="AL114" s="300"/>
    </row>
    <row r="115" spans="1:39" s="94" customFormat="1" ht="14">
      <c r="A115" s="36">
        <v>10</v>
      </c>
      <c r="B115" s="21" t="s">
        <v>282</v>
      </c>
      <c r="C115" s="21" t="s">
        <v>128</v>
      </c>
      <c r="D115" s="22" t="s">
        <v>295</v>
      </c>
      <c r="E115" s="21" t="s">
        <v>5271</v>
      </c>
      <c r="F115" s="256"/>
      <c r="G115" s="302"/>
      <c r="H115" s="55" t="s">
        <v>5997</v>
      </c>
      <c r="I115" s="84" t="s">
        <v>5998</v>
      </c>
      <c r="J115" s="551">
        <v>1</v>
      </c>
      <c r="K115" s="551"/>
      <c r="L115" s="7">
        <v>1</v>
      </c>
      <c r="M115" s="21"/>
      <c r="N115" s="21"/>
      <c r="O115" s="19" t="s">
        <v>103</v>
      </c>
      <c r="P115" s="37">
        <v>44566</v>
      </c>
      <c r="Q115" s="34"/>
      <c r="R115" s="21" t="s">
        <v>78</v>
      </c>
      <c r="S115" s="270" t="s">
        <v>52</v>
      </c>
      <c r="T115" s="258" t="s">
        <v>73</v>
      </c>
      <c r="U115" s="258" t="s">
        <v>68</v>
      </c>
      <c r="V115" s="93" t="s">
        <v>84</v>
      </c>
      <c r="W115" s="256" t="s">
        <v>71</v>
      </c>
      <c r="X115" s="263" t="s">
        <v>5999</v>
      </c>
      <c r="Y115" s="61" t="s">
        <v>6079</v>
      </c>
      <c r="Z115" s="22"/>
      <c r="AA115" s="27"/>
      <c r="AB115" s="21"/>
      <c r="AC115" s="49" t="s">
        <v>6081</v>
      </c>
      <c r="AD115" s="49" t="s">
        <v>5970</v>
      </c>
      <c r="AE115" s="93"/>
      <c r="AF115" s="259"/>
      <c r="AG115" s="259"/>
      <c r="AH115" s="19" t="s">
        <v>68</v>
      </c>
      <c r="AI115" s="260"/>
      <c r="AJ115" s="260"/>
      <c r="AK115" s="295"/>
      <c r="AL115" s="300"/>
    </row>
    <row r="116" spans="1:39" s="94" customFormat="1" ht="14">
      <c r="A116" s="36">
        <v>11</v>
      </c>
      <c r="B116" s="21" t="s">
        <v>282</v>
      </c>
      <c r="C116" s="21" t="s">
        <v>128</v>
      </c>
      <c r="D116" s="22" t="s">
        <v>295</v>
      </c>
      <c r="E116" s="21" t="s">
        <v>5271</v>
      </c>
      <c r="F116" s="256"/>
      <c r="G116" s="302"/>
      <c r="H116" s="55" t="s">
        <v>6000</v>
      </c>
      <c r="I116" s="84" t="s">
        <v>6001</v>
      </c>
      <c r="J116" s="551"/>
      <c r="K116" s="551">
        <v>1</v>
      </c>
      <c r="L116" s="7">
        <v>1</v>
      </c>
      <c r="M116" s="21"/>
      <c r="N116" s="21"/>
      <c r="O116" s="19" t="s">
        <v>103</v>
      </c>
      <c r="P116" s="37">
        <v>44566</v>
      </c>
      <c r="Q116" s="34"/>
      <c r="R116" s="21" t="s">
        <v>78</v>
      </c>
      <c r="S116" s="270" t="s">
        <v>52</v>
      </c>
      <c r="T116" s="258" t="s">
        <v>73</v>
      </c>
      <c r="U116" s="258" t="s">
        <v>68</v>
      </c>
      <c r="V116" s="93" t="s">
        <v>84</v>
      </c>
      <c r="W116" s="256" t="s">
        <v>88</v>
      </c>
      <c r="X116" s="263" t="s">
        <v>6002</v>
      </c>
      <c r="Y116" s="61">
        <v>29292</v>
      </c>
      <c r="Z116" s="22"/>
      <c r="AA116" s="27"/>
      <c r="AB116" s="21"/>
      <c r="AC116" s="49" t="s">
        <v>6081</v>
      </c>
      <c r="AD116" s="49" t="s">
        <v>5970</v>
      </c>
      <c r="AE116" s="93"/>
      <c r="AF116" s="259"/>
      <c r="AG116" s="259"/>
      <c r="AH116" s="19" t="s">
        <v>68</v>
      </c>
      <c r="AI116" s="260"/>
      <c r="AJ116" s="260"/>
      <c r="AK116" s="295"/>
      <c r="AL116" s="300"/>
    </row>
    <row r="117" spans="1:39" s="94" customFormat="1" ht="14">
      <c r="A117" s="36">
        <v>12</v>
      </c>
      <c r="B117" s="21" t="s">
        <v>282</v>
      </c>
      <c r="C117" s="21" t="s">
        <v>128</v>
      </c>
      <c r="D117" s="22" t="s">
        <v>295</v>
      </c>
      <c r="E117" s="21" t="s">
        <v>5271</v>
      </c>
      <c r="F117" s="256"/>
      <c r="G117" s="302"/>
      <c r="H117" s="55" t="s">
        <v>6003</v>
      </c>
      <c r="I117" s="84" t="s">
        <v>6004</v>
      </c>
      <c r="J117" s="551"/>
      <c r="K117" s="551">
        <v>1</v>
      </c>
      <c r="L117" s="7">
        <v>1</v>
      </c>
      <c r="M117" s="21"/>
      <c r="N117" s="21"/>
      <c r="O117" s="19" t="s">
        <v>103</v>
      </c>
      <c r="P117" s="37">
        <v>44566</v>
      </c>
      <c r="Q117" s="34"/>
      <c r="R117" s="21" t="s">
        <v>78</v>
      </c>
      <c r="S117" s="270" t="s">
        <v>52</v>
      </c>
      <c r="T117" s="258" t="s">
        <v>73</v>
      </c>
      <c r="U117" s="258" t="s">
        <v>68</v>
      </c>
      <c r="V117" s="93" t="s">
        <v>4717</v>
      </c>
      <c r="W117" s="256" t="s">
        <v>88</v>
      </c>
      <c r="X117" s="263" t="s">
        <v>5969</v>
      </c>
      <c r="Y117" s="61">
        <v>26788</v>
      </c>
      <c r="Z117" s="22"/>
      <c r="AA117" s="27"/>
      <c r="AB117" s="21"/>
      <c r="AC117" s="49" t="s">
        <v>6081</v>
      </c>
      <c r="AD117" s="49" t="s">
        <v>5970</v>
      </c>
      <c r="AE117" s="93"/>
      <c r="AF117" s="259"/>
      <c r="AG117" s="259"/>
      <c r="AH117" s="19" t="s">
        <v>68</v>
      </c>
      <c r="AI117" s="260"/>
      <c r="AJ117" s="260"/>
      <c r="AK117" s="295"/>
      <c r="AL117" s="300"/>
    </row>
    <row r="118" spans="1:39" s="94" customFormat="1" ht="14">
      <c r="A118" s="36">
        <v>13</v>
      </c>
      <c r="B118" s="21" t="s">
        <v>282</v>
      </c>
      <c r="C118" s="21" t="s">
        <v>128</v>
      </c>
      <c r="D118" s="22" t="s">
        <v>295</v>
      </c>
      <c r="E118" s="21" t="s">
        <v>5271</v>
      </c>
      <c r="F118" s="256"/>
      <c r="G118" s="302"/>
      <c r="H118" s="55" t="s">
        <v>6005</v>
      </c>
      <c r="I118" s="84" t="s">
        <v>6006</v>
      </c>
      <c r="J118" s="551">
        <v>1</v>
      </c>
      <c r="K118" s="551"/>
      <c r="L118" s="7">
        <v>1</v>
      </c>
      <c r="M118" s="21"/>
      <c r="N118" s="21"/>
      <c r="O118" s="19" t="s">
        <v>103</v>
      </c>
      <c r="P118" s="37">
        <v>44566</v>
      </c>
      <c r="Q118" s="34"/>
      <c r="R118" s="21" t="s">
        <v>81</v>
      </c>
      <c r="S118" s="270" t="s">
        <v>52</v>
      </c>
      <c r="T118" s="258" t="s">
        <v>73</v>
      </c>
      <c r="U118" s="258" t="s">
        <v>68</v>
      </c>
      <c r="V118" s="93" t="s">
        <v>163</v>
      </c>
      <c r="W118" s="256" t="s">
        <v>76</v>
      </c>
      <c r="X118" s="263" t="s">
        <v>6007</v>
      </c>
      <c r="Y118" s="61">
        <v>37054</v>
      </c>
      <c r="Z118" s="22"/>
      <c r="AA118" s="27"/>
      <c r="AB118" s="21"/>
      <c r="AC118" s="49" t="s">
        <v>6081</v>
      </c>
      <c r="AD118" s="49" t="s">
        <v>6008</v>
      </c>
      <c r="AE118" s="93"/>
      <c r="AF118" s="259"/>
      <c r="AG118" s="259"/>
      <c r="AH118" s="19" t="s">
        <v>68</v>
      </c>
      <c r="AI118" s="260"/>
      <c r="AJ118" s="260"/>
      <c r="AK118" s="295"/>
      <c r="AL118" s="300"/>
    </row>
    <row r="119" spans="1:39" s="94" customFormat="1" ht="14">
      <c r="A119" s="36">
        <v>14</v>
      </c>
      <c r="B119" s="21" t="s">
        <v>282</v>
      </c>
      <c r="C119" s="21" t="s">
        <v>128</v>
      </c>
      <c r="D119" s="22" t="s">
        <v>295</v>
      </c>
      <c r="E119" s="21" t="s">
        <v>5271</v>
      </c>
      <c r="F119" s="256"/>
      <c r="G119" s="302"/>
      <c r="H119" s="55" t="s">
        <v>6009</v>
      </c>
      <c r="I119" s="84" t="s">
        <v>5978</v>
      </c>
      <c r="J119" s="551"/>
      <c r="K119" s="551">
        <v>1</v>
      </c>
      <c r="L119" s="7">
        <v>1</v>
      </c>
      <c r="M119" s="21"/>
      <c r="N119" s="21"/>
      <c r="O119" s="19" t="s">
        <v>103</v>
      </c>
      <c r="P119" s="37">
        <v>44566</v>
      </c>
      <c r="Q119" s="34"/>
      <c r="R119" s="257" t="s">
        <v>52</v>
      </c>
      <c r="S119" s="270" t="s">
        <v>52</v>
      </c>
      <c r="T119" s="258" t="s">
        <v>73</v>
      </c>
      <c r="U119" s="258" t="s">
        <v>68</v>
      </c>
      <c r="V119" s="93" t="s">
        <v>163</v>
      </c>
      <c r="W119" s="256" t="s">
        <v>88</v>
      </c>
      <c r="X119" s="263" t="s">
        <v>6010</v>
      </c>
      <c r="Y119" s="61">
        <v>30173</v>
      </c>
      <c r="Z119" s="22"/>
      <c r="AA119" s="27"/>
      <c r="AB119" s="21"/>
      <c r="AC119" s="49" t="s">
        <v>6081</v>
      </c>
      <c r="AD119" s="49" t="s">
        <v>5979</v>
      </c>
      <c r="AE119" s="93"/>
      <c r="AF119" s="259"/>
      <c r="AG119" s="259"/>
      <c r="AH119" s="19" t="s">
        <v>68</v>
      </c>
      <c r="AI119" s="260"/>
      <c r="AJ119" s="260"/>
      <c r="AK119" s="295"/>
      <c r="AL119" s="300"/>
    </row>
    <row r="120" spans="1:39" s="94" customFormat="1" ht="14">
      <c r="A120" s="36">
        <v>16</v>
      </c>
      <c r="B120" s="21" t="s">
        <v>282</v>
      </c>
      <c r="C120" s="21" t="s">
        <v>128</v>
      </c>
      <c r="D120" s="22" t="s">
        <v>295</v>
      </c>
      <c r="E120" s="21" t="s">
        <v>5271</v>
      </c>
      <c r="F120" s="256"/>
      <c r="G120" s="302"/>
      <c r="H120" s="55" t="s">
        <v>6011</v>
      </c>
      <c r="I120" s="709" t="s">
        <v>6012</v>
      </c>
      <c r="J120" s="551">
        <v>1</v>
      </c>
      <c r="K120" s="551"/>
      <c r="L120" s="7">
        <v>1</v>
      </c>
      <c r="M120" s="21"/>
      <c r="N120" s="21"/>
      <c r="O120" s="19" t="s">
        <v>103</v>
      </c>
      <c r="P120" s="37">
        <v>44566</v>
      </c>
      <c r="Q120" s="34"/>
      <c r="R120" s="21" t="s">
        <v>81</v>
      </c>
      <c r="S120" s="270" t="s">
        <v>52</v>
      </c>
      <c r="T120" s="258" t="s">
        <v>73</v>
      </c>
      <c r="U120" s="258" t="s">
        <v>68</v>
      </c>
      <c r="V120" s="93" t="s">
        <v>229</v>
      </c>
      <c r="W120" s="256" t="s">
        <v>76</v>
      </c>
      <c r="X120" s="263" t="s">
        <v>6013</v>
      </c>
      <c r="Y120" s="61" t="s">
        <v>6014</v>
      </c>
      <c r="Z120" s="22"/>
      <c r="AA120" s="27"/>
      <c r="AB120" s="21"/>
      <c r="AC120" s="49" t="s">
        <v>6081</v>
      </c>
      <c r="AD120" s="49" t="s">
        <v>6015</v>
      </c>
      <c r="AE120" s="93"/>
      <c r="AF120" s="259"/>
      <c r="AG120" s="259"/>
      <c r="AH120" s="19" t="s">
        <v>68</v>
      </c>
      <c r="AI120" s="260"/>
      <c r="AJ120" s="260"/>
      <c r="AK120" s="295"/>
      <c r="AL120" s="300"/>
    </row>
    <row r="121" spans="1:39" s="94" customFormat="1" ht="14">
      <c r="A121" s="36">
        <v>17</v>
      </c>
      <c r="B121" s="21" t="s">
        <v>282</v>
      </c>
      <c r="C121" s="21" t="s">
        <v>128</v>
      </c>
      <c r="D121" s="22" t="s">
        <v>295</v>
      </c>
      <c r="E121" s="21" t="s">
        <v>5271</v>
      </c>
      <c r="F121" s="256"/>
      <c r="G121" s="302"/>
      <c r="H121" s="55" t="s">
        <v>6016</v>
      </c>
      <c r="I121" s="84" t="s">
        <v>6017</v>
      </c>
      <c r="J121" s="551">
        <v>1</v>
      </c>
      <c r="K121" s="551"/>
      <c r="L121" s="7">
        <v>1</v>
      </c>
      <c r="M121" s="21"/>
      <c r="N121" s="21"/>
      <c r="O121" s="19" t="s">
        <v>103</v>
      </c>
      <c r="P121" s="37">
        <v>44566</v>
      </c>
      <c r="Q121" s="34"/>
      <c r="R121" s="257" t="s">
        <v>52</v>
      </c>
      <c r="S121" s="270" t="s">
        <v>52</v>
      </c>
      <c r="T121" s="258" t="s">
        <v>73</v>
      </c>
      <c r="U121" s="258" t="s">
        <v>68</v>
      </c>
      <c r="V121" s="93" t="s">
        <v>229</v>
      </c>
      <c r="W121" s="256" t="s">
        <v>76</v>
      </c>
      <c r="X121" s="263" t="s">
        <v>6018</v>
      </c>
      <c r="Y121" s="61">
        <v>37781</v>
      </c>
      <c r="Z121" s="22"/>
      <c r="AA121" s="27"/>
      <c r="AB121" s="21"/>
      <c r="AC121" s="49" t="s">
        <v>6081</v>
      </c>
      <c r="AD121" s="49" t="s">
        <v>6019</v>
      </c>
      <c r="AE121" s="93"/>
      <c r="AF121" s="259"/>
      <c r="AG121" s="259"/>
      <c r="AH121" s="19" t="s">
        <v>68</v>
      </c>
      <c r="AI121" s="260"/>
      <c r="AJ121" s="260"/>
      <c r="AK121" s="295"/>
      <c r="AL121" s="300"/>
    </row>
    <row r="122" spans="1:39" s="94" customFormat="1" ht="14">
      <c r="A122" s="36">
        <v>18</v>
      </c>
      <c r="B122" s="21" t="s">
        <v>282</v>
      </c>
      <c r="C122" s="21" t="s">
        <v>128</v>
      </c>
      <c r="D122" s="22" t="s">
        <v>295</v>
      </c>
      <c r="E122" s="21" t="s">
        <v>5271</v>
      </c>
      <c r="F122" s="256"/>
      <c r="G122" s="302"/>
      <c r="H122" s="55" t="s">
        <v>6020</v>
      </c>
      <c r="I122" s="84" t="s">
        <v>6021</v>
      </c>
      <c r="J122" s="551">
        <v>1</v>
      </c>
      <c r="K122" s="551"/>
      <c r="L122" s="7">
        <v>1</v>
      </c>
      <c r="M122" s="21"/>
      <c r="N122" s="21"/>
      <c r="O122" s="19" t="s">
        <v>103</v>
      </c>
      <c r="P122" s="37">
        <v>44566</v>
      </c>
      <c r="Q122" s="34"/>
      <c r="R122" s="21" t="s">
        <v>81</v>
      </c>
      <c r="S122" s="270" t="s">
        <v>52</v>
      </c>
      <c r="T122" s="258" t="s">
        <v>73</v>
      </c>
      <c r="U122" s="258" t="s">
        <v>68</v>
      </c>
      <c r="V122" s="93" t="s">
        <v>84</v>
      </c>
      <c r="W122" s="256" t="s">
        <v>76</v>
      </c>
      <c r="X122" s="263" t="s">
        <v>5969</v>
      </c>
      <c r="Y122" s="61" t="s">
        <v>6022</v>
      </c>
      <c r="Z122" s="22"/>
      <c r="AA122" s="27"/>
      <c r="AB122" s="21"/>
      <c r="AC122" s="49" t="s">
        <v>6081</v>
      </c>
      <c r="AD122" s="19" t="s">
        <v>6023</v>
      </c>
      <c r="AE122" s="93"/>
      <c r="AF122" s="259"/>
      <c r="AG122" s="259"/>
      <c r="AH122" s="19" t="s">
        <v>68</v>
      </c>
      <c r="AI122" s="260"/>
      <c r="AJ122" s="260"/>
      <c r="AK122" s="295"/>
      <c r="AL122" s="300"/>
    </row>
    <row r="123" spans="1:39" s="94" customFormat="1" ht="14">
      <c r="A123" s="36">
        <v>19</v>
      </c>
      <c r="B123" s="21" t="s">
        <v>282</v>
      </c>
      <c r="C123" s="21" t="s">
        <v>128</v>
      </c>
      <c r="D123" s="22" t="s">
        <v>295</v>
      </c>
      <c r="E123" s="21" t="s">
        <v>5271</v>
      </c>
      <c r="F123" s="256"/>
      <c r="G123" s="302"/>
      <c r="H123" s="55" t="s">
        <v>6024</v>
      </c>
      <c r="I123" s="84" t="s">
        <v>6025</v>
      </c>
      <c r="J123" s="551">
        <v>1</v>
      </c>
      <c r="K123" s="551"/>
      <c r="L123" s="7">
        <v>1</v>
      </c>
      <c r="M123" s="21"/>
      <c r="N123" s="21"/>
      <c r="O123" s="19" t="s">
        <v>103</v>
      </c>
      <c r="P123" s="37">
        <v>44566</v>
      </c>
      <c r="Q123" s="34"/>
      <c r="R123" s="21" t="s">
        <v>78</v>
      </c>
      <c r="S123" s="270" t="s">
        <v>52</v>
      </c>
      <c r="T123" s="258" t="s">
        <v>73</v>
      </c>
      <c r="U123" s="258" t="s">
        <v>68</v>
      </c>
      <c r="V123" s="93" t="s">
        <v>84</v>
      </c>
      <c r="W123" s="256" t="s">
        <v>76</v>
      </c>
      <c r="X123" s="263" t="s">
        <v>5969</v>
      </c>
      <c r="Y123" s="61" t="s">
        <v>6026</v>
      </c>
      <c r="Z123" s="22"/>
      <c r="AA123" s="27"/>
      <c r="AB123" s="21"/>
      <c r="AC123" s="49" t="s">
        <v>6081</v>
      </c>
      <c r="AD123" s="19" t="s">
        <v>6023</v>
      </c>
      <c r="AE123" s="93"/>
      <c r="AF123" s="259"/>
      <c r="AG123" s="259"/>
      <c r="AH123" s="19" t="s">
        <v>68</v>
      </c>
      <c r="AI123" s="260"/>
      <c r="AJ123" s="260"/>
      <c r="AK123" s="295"/>
      <c r="AL123" s="300"/>
    </row>
    <row r="124" spans="1:39" s="35" customFormat="1" ht="15" customHeight="1">
      <c r="A124" s="673">
        <v>14</v>
      </c>
      <c r="B124" s="179" t="s">
        <v>128</v>
      </c>
      <c r="C124" s="200" t="s">
        <v>295</v>
      </c>
      <c r="D124" s="179" t="s">
        <v>5271</v>
      </c>
      <c r="E124" s="179" t="s">
        <v>236</v>
      </c>
      <c r="F124" s="21"/>
      <c r="G124" s="21"/>
      <c r="H124" s="55" t="s">
        <v>7116</v>
      </c>
      <c r="I124" s="31" t="s">
        <v>7117</v>
      </c>
      <c r="J124" s="21">
        <v>1</v>
      </c>
      <c r="K124" s="21"/>
      <c r="L124" s="21"/>
      <c r="M124" s="21"/>
      <c r="N124" s="21">
        <v>1</v>
      </c>
      <c r="O124" s="21"/>
      <c r="P124" s="694">
        <v>44714</v>
      </c>
      <c r="Q124" s="34"/>
      <c r="R124" s="27" t="s">
        <v>78</v>
      </c>
      <c r="S124" s="21"/>
      <c r="T124" s="21" t="s">
        <v>73</v>
      </c>
      <c r="U124" s="31" t="s">
        <v>68</v>
      </c>
      <c r="V124" s="31" t="s">
        <v>84</v>
      </c>
      <c r="W124" s="21" t="s">
        <v>76</v>
      </c>
      <c r="X124" s="263" t="s">
        <v>7118</v>
      </c>
      <c r="Y124" s="61">
        <v>36442</v>
      </c>
      <c r="Z124" s="248"/>
      <c r="AA124" s="27" t="s">
        <v>146</v>
      </c>
      <c r="AB124" s="21"/>
      <c r="AC124" s="179" t="s">
        <v>4357</v>
      </c>
      <c r="AD124" s="21" t="s">
        <v>7119</v>
      </c>
      <c r="AE124" s="21"/>
      <c r="AF124" s="21" t="s">
        <v>57</v>
      </c>
      <c r="AG124" s="21" t="s">
        <v>74</v>
      </c>
      <c r="AH124" s="21"/>
      <c r="AI124" s="27"/>
      <c r="AJ124" s="21"/>
      <c r="AK124" s="25"/>
      <c r="AL124" s="21"/>
    </row>
    <row r="125" spans="1:39" s="35" customFormat="1" ht="15" customHeight="1">
      <c r="A125" s="677">
        <v>15</v>
      </c>
      <c r="B125" s="179" t="s">
        <v>128</v>
      </c>
      <c r="C125" s="200" t="s">
        <v>295</v>
      </c>
      <c r="D125" s="179" t="s">
        <v>5271</v>
      </c>
      <c r="E125" s="179" t="s">
        <v>236</v>
      </c>
      <c r="F125" s="21"/>
      <c r="G125" s="21"/>
      <c r="H125" s="55" t="s">
        <v>7120</v>
      </c>
      <c r="I125" s="31" t="s">
        <v>7121</v>
      </c>
      <c r="J125" s="21">
        <v>1</v>
      </c>
      <c r="K125" s="21"/>
      <c r="L125" s="21"/>
      <c r="M125" s="21"/>
      <c r="N125" s="21">
        <v>1</v>
      </c>
      <c r="O125" s="21"/>
      <c r="P125" s="694">
        <v>44714</v>
      </c>
      <c r="Q125" s="34"/>
      <c r="R125" s="27" t="s">
        <v>54</v>
      </c>
      <c r="S125" s="21" t="s">
        <v>62</v>
      </c>
      <c r="T125" s="21" t="s">
        <v>49</v>
      </c>
      <c r="U125" s="31" t="s">
        <v>50</v>
      </c>
      <c r="V125" s="31" t="s">
        <v>50</v>
      </c>
      <c r="W125" s="21" t="s">
        <v>76</v>
      </c>
      <c r="X125" s="263" t="s">
        <v>57</v>
      </c>
      <c r="Y125" s="61">
        <v>37001</v>
      </c>
      <c r="Z125" s="248"/>
      <c r="AA125" s="27" t="s">
        <v>7122</v>
      </c>
      <c r="AB125" s="21"/>
      <c r="AC125" s="179" t="s">
        <v>4357</v>
      </c>
      <c r="AD125" s="21" t="s">
        <v>7123</v>
      </c>
      <c r="AE125" s="21"/>
      <c r="AF125" s="21" t="s">
        <v>57</v>
      </c>
      <c r="AG125" s="21" t="s">
        <v>74</v>
      </c>
      <c r="AH125" s="21"/>
      <c r="AI125" s="27"/>
      <c r="AJ125" s="21"/>
      <c r="AK125" s="25"/>
      <c r="AL125" s="21"/>
    </row>
    <row r="126" spans="1:39" s="94" customFormat="1" ht="15" customHeight="1">
      <c r="A126" s="673">
        <v>16</v>
      </c>
      <c r="B126" s="179" t="s">
        <v>128</v>
      </c>
      <c r="C126" s="200" t="s">
        <v>295</v>
      </c>
      <c r="D126" s="179" t="s">
        <v>5271</v>
      </c>
      <c r="E126" s="179" t="s">
        <v>236</v>
      </c>
      <c r="F126" s="21"/>
      <c r="G126" s="21"/>
      <c r="H126" s="27" t="s">
        <v>7124</v>
      </c>
      <c r="I126" s="725" t="s">
        <v>7125</v>
      </c>
      <c r="J126" s="21">
        <v>1</v>
      </c>
      <c r="K126" s="21"/>
      <c r="L126" s="21"/>
      <c r="M126" s="21"/>
      <c r="N126" s="21">
        <v>1</v>
      </c>
      <c r="O126" s="21"/>
      <c r="P126" s="694">
        <v>44714</v>
      </c>
      <c r="Q126" s="34"/>
      <c r="R126" s="21" t="s">
        <v>78</v>
      </c>
      <c r="S126" s="21"/>
      <c r="T126" s="21" t="s">
        <v>73</v>
      </c>
      <c r="U126" s="31" t="s">
        <v>68</v>
      </c>
      <c r="V126" s="31" t="s">
        <v>2583</v>
      </c>
      <c r="W126" s="21" t="s">
        <v>51</v>
      </c>
      <c r="X126" s="31" t="s">
        <v>163</v>
      </c>
      <c r="Y126" s="61">
        <v>28980</v>
      </c>
      <c r="Z126" s="34"/>
      <c r="AA126" s="27" t="s">
        <v>7126</v>
      </c>
      <c r="AB126" s="21"/>
      <c r="AC126" s="179" t="s">
        <v>4357</v>
      </c>
      <c r="AD126" s="21" t="s">
        <v>7127</v>
      </c>
      <c r="AE126" s="21"/>
      <c r="AF126" s="21"/>
      <c r="AG126" s="21"/>
      <c r="AH126" s="21" t="s">
        <v>68</v>
      </c>
      <c r="AI126" s="21"/>
      <c r="AJ126" s="21"/>
      <c r="AK126" s="192"/>
      <c r="AL126" s="21"/>
      <c r="AM126" s="35"/>
    </row>
    <row r="127" spans="1:39" s="94" customFormat="1" ht="15" customHeight="1">
      <c r="A127" s="756"/>
      <c r="B127" s="121"/>
      <c r="C127" s="428"/>
      <c r="D127" s="121"/>
      <c r="E127" s="121"/>
      <c r="F127" s="121"/>
      <c r="G127" s="121"/>
      <c r="H127" s="407"/>
      <c r="I127" s="757"/>
      <c r="J127" s="210"/>
      <c r="K127" s="210"/>
      <c r="L127" s="210"/>
      <c r="M127" s="210"/>
      <c r="N127" s="210"/>
      <c r="O127" s="472"/>
      <c r="P127" s="440"/>
      <c r="Q127" s="390"/>
      <c r="R127" s="121"/>
      <c r="S127" s="121"/>
      <c r="T127" s="121"/>
      <c r="U127" s="388"/>
      <c r="V127" s="388"/>
      <c r="W127" s="121"/>
      <c r="X127" s="388"/>
      <c r="Y127" s="391"/>
      <c r="Z127" s="390"/>
      <c r="AA127" s="407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392"/>
      <c r="AL127" s="121"/>
      <c r="AM127" s="35"/>
    </row>
    <row r="128" spans="1:39" s="94" customFormat="1" ht="14.5" thickBot="1">
      <c r="A128" s="387"/>
      <c r="B128" s="121"/>
      <c r="C128" s="121"/>
      <c r="D128" s="458"/>
      <c r="E128" s="121"/>
      <c r="F128" s="712"/>
      <c r="G128" s="713"/>
      <c r="H128" s="460"/>
      <c r="I128" s="714"/>
      <c r="J128" s="651"/>
      <c r="K128" s="651"/>
      <c r="L128" s="73"/>
      <c r="M128" s="210"/>
      <c r="N128" s="210"/>
      <c r="O128" s="715"/>
      <c r="P128" s="389"/>
      <c r="Q128" s="390"/>
      <c r="R128" s="121"/>
      <c r="S128" s="716"/>
      <c r="T128" s="717"/>
      <c r="U128" s="717"/>
      <c r="V128" s="718"/>
      <c r="W128" s="712"/>
      <c r="X128" s="719"/>
      <c r="Y128" s="391"/>
      <c r="Z128" s="458"/>
      <c r="AA128" s="407"/>
      <c r="AB128" s="121"/>
      <c r="AC128" s="720"/>
      <c r="AD128" s="428"/>
      <c r="AE128" s="718"/>
      <c r="AF128" s="721"/>
      <c r="AG128" s="721"/>
      <c r="AH128" s="428"/>
      <c r="AI128" s="722"/>
      <c r="AJ128" s="722"/>
      <c r="AK128" s="723"/>
      <c r="AL128" s="724"/>
    </row>
    <row r="129" spans="1:38" ht="14.5" thickTop="1">
      <c r="A129" s="225"/>
      <c r="B129" s="14"/>
      <c r="C129" s="9"/>
      <c r="D129" s="9"/>
      <c r="E129" s="9"/>
      <c r="F129" s="9"/>
      <c r="G129" s="9"/>
      <c r="H129" s="9"/>
      <c r="I129" s="10"/>
      <c r="J129" s="226">
        <f>SUM(J106:J128)</f>
        <v>12</v>
      </c>
      <c r="K129" s="226">
        <f t="shared" ref="K129:N129" si="6">SUM(K106:K128)</f>
        <v>9</v>
      </c>
      <c r="L129" s="226">
        <f t="shared" si="6"/>
        <v>18</v>
      </c>
      <c r="M129" s="226">
        <f t="shared" si="6"/>
        <v>0</v>
      </c>
      <c r="N129" s="226">
        <f t="shared" si="6"/>
        <v>3</v>
      </c>
      <c r="O129" s="11"/>
      <c r="P129" s="13"/>
      <c r="Q129" s="12"/>
      <c r="R129" s="13"/>
      <c r="S129" s="9"/>
      <c r="T129" s="9"/>
      <c r="U129" s="9"/>
      <c r="V129" s="9"/>
      <c r="W129" s="9"/>
      <c r="X129" s="10"/>
      <c r="Y129" s="227"/>
      <c r="Z129" s="14"/>
      <c r="AA129" s="14"/>
      <c r="AB129" s="14"/>
      <c r="AC129" s="9"/>
      <c r="AD129" s="9"/>
      <c r="AE129" s="9"/>
      <c r="AF129" s="9"/>
      <c r="AG129" s="9"/>
      <c r="AH129" s="9"/>
      <c r="AI129" s="14"/>
      <c r="AJ129" s="14"/>
      <c r="AK129" s="15"/>
      <c r="AL129" s="228"/>
    </row>
    <row r="130" spans="1:38" ht="14">
      <c r="A130" s="229"/>
      <c r="B130" s="230"/>
      <c r="C130" s="231"/>
      <c r="D130" s="231"/>
      <c r="E130" s="231"/>
      <c r="F130" s="231"/>
      <c r="G130" s="231"/>
      <c r="H130" s="231"/>
      <c r="I130" s="232"/>
      <c r="J130" s="813">
        <f>J129+K129</f>
        <v>21</v>
      </c>
      <c r="K130" s="813"/>
      <c r="L130" s="814">
        <f>L129+M129+N129</f>
        <v>21</v>
      </c>
      <c r="M130" s="815"/>
      <c r="N130" s="816"/>
      <c r="O130" s="233"/>
      <c r="P130" s="234"/>
      <c r="Q130" s="233"/>
      <c r="R130" s="231"/>
      <c r="S130" s="231"/>
      <c r="T130" s="232"/>
      <c r="U130" s="231"/>
      <c r="V130" s="231"/>
      <c r="W130" s="232"/>
      <c r="X130" s="235"/>
      <c r="Y130" s="230"/>
      <c r="Z130" s="230"/>
      <c r="AA130" s="230"/>
      <c r="AB130" s="231"/>
      <c r="AC130" s="231"/>
      <c r="AD130" s="231"/>
      <c r="AE130" s="231"/>
      <c r="AF130" s="231"/>
      <c r="AG130" s="231"/>
      <c r="AH130" s="230"/>
      <c r="AI130" s="230"/>
      <c r="AJ130" s="236"/>
      <c r="AK130" s="237"/>
      <c r="AL130" s="237"/>
    </row>
    <row r="131" spans="1:38">
      <c r="A131" s="105"/>
      <c r="O131" s="106"/>
      <c r="P131" s="88"/>
      <c r="T131" s="89"/>
      <c r="W131" s="89"/>
      <c r="X131" s="91"/>
      <c r="Y131" s="88"/>
      <c r="AJ131" s="92"/>
    </row>
    <row r="134" spans="1:38" s="97" customFormat="1" ht="14">
      <c r="A134" s="1">
        <v>26</v>
      </c>
      <c r="B134" s="1" t="s">
        <v>282</v>
      </c>
      <c r="C134" s="1" t="s">
        <v>128</v>
      </c>
      <c r="D134" s="7" t="s">
        <v>295</v>
      </c>
      <c r="E134" s="1" t="s">
        <v>173</v>
      </c>
      <c r="F134" s="7"/>
      <c r="G134" s="7" t="s">
        <v>4163</v>
      </c>
      <c r="H134" s="76" t="s">
        <v>4083</v>
      </c>
      <c r="I134" s="690" t="s">
        <v>4084</v>
      </c>
      <c r="J134" s="7">
        <v>1</v>
      </c>
      <c r="K134" s="7"/>
      <c r="L134" s="7"/>
      <c r="M134" s="7">
        <v>1</v>
      </c>
      <c r="N134" s="7"/>
      <c r="O134" s="1" t="s">
        <v>105</v>
      </c>
      <c r="P134" s="20">
        <v>44420</v>
      </c>
      <c r="Q134" s="4" t="str">
        <f ca="1">DATEDIF(P134,NOW(),"Y")&amp;" Tahun "&amp;DATEDIF(P134,NOW(),"YM")&amp;" Bulan"&amp;DATEDIF(P134,NOW(),"MD")&amp;" Hari"</f>
        <v>0 Tahun 11 Bulan24 Hari</v>
      </c>
      <c r="R134" s="1" t="s">
        <v>81</v>
      </c>
      <c r="S134" s="7"/>
      <c r="T134" s="1" t="s">
        <v>73</v>
      </c>
      <c r="U134" s="1" t="s">
        <v>68</v>
      </c>
      <c r="V134" s="7" t="s">
        <v>180</v>
      </c>
      <c r="W134" s="7" t="s">
        <v>88</v>
      </c>
      <c r="X134" s="8" t="s">
        <v>2759</v>
      </c>
      <c r="Y134" s="77">
        <v>34804</v>
      </c>
      <c r="Z134" s="4" t="str">
        <f ca="1">DATEDIF(Y134,NOW(),"Y")&amp;" Tahun "&amp;DATEDIF(Y134,NOW(),"YM")&amp;" Bulan"</f>
        <v>27 Tahun 3 Bulan</v>
      </c>
      <c r="AA134" s="624"/>
      <c r="AB134" s="7"/>
      <c r="AC134" s="1" t="s">
        <v>4357</v>
      </c>
      <c r="AD134" s="7" t="s">
        <v>4085</v>
      </c>
      <c r="AE134" s="7"/>
      <c r="AF134" s="7"/>
      <c r="AG134" s="7"/>
      <c r="AH134" s="7" t="s">
        <v>68</v>
      </c>
      <c r="AI134" s="7"/>
      <c r="AJ134" s="7"/>
      <c r="AK134" s="287"/>
      <c r="AL134" s="7"/>
    </row>
  </sheetData>
  <autoFilter ref="A32:AL33">
    <filterColumn colId="2" showButton="0"/>
    <filterColumn colId="9" showButton="0"/>
    <filterColumn colId="11" showButton="0"/>
    <filterColumn colId="12" showButton="0"/>
    <filterColumn colId="15" showButton="0"/>
    <filterColumn colId="20" showButton="0"/>
    <filterColumn colId="23" showButton="0"/>
    <filterColumn colId="26" showButton="0"/>
    <filterColumn colId="28" showButton="0"/>
    <filterColumn colId="30" showButton="0"/>
    <filterColumn colId="31" showButton="0"/>
    <filterColumn colId="32" showButton="0"/>
  </autoFilter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30:K130"/>
    <mergeCell ref="L130:N130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A32:A33"/>
    <mergeCell ref="B32:B33"/>
    <mergeCell ref="C32:D32"/>
    <mergeCell ref="E32:E33"/>
    <mergeCell ref="F32:F33"/>
    <mergeCell ref="G32:G33"/>
    <mergeCell ref="H32:H33"/>
    <mergeCell ref="I32:I33"/>
    <mergeCell ref="J32:K32"/>
    <mergeCell ref="L32:N32"/>
    <mergeCell ref="O32:O33"/>
    <mergeCell ref="P32:Q32"/>
    <mergeCell ref="R32:R33"/>
    <mergeCell ref="S32:S33"/>
    <mergeCell ref="T32:T33"/>
    <mergeCell ref="U32:V32"/>
    <mergeCell ref="W32:W33"/>
    <mergeCell ref="X32:Y32"/>
    <mergeCell ref="Z32:Z33"/>
    <mergeCell ref="AA32:AB32"/>
    <mergeCell ref="AC32:AD32"/>
    <mergeCell ref="AE32:AH32"/>
    <mergeCell ref="AI32:AI33"/>
    <mergeCell ref="AJ32:AJ33"/>
    <mergeCell ref="AK32:AK33"/>
    <mergeCell ref="O104:O105"/>
    <mergeCell ref="P104:Q104"/>
    <mergeCell ref="R104:R105"/>
    <mergeCell ref="S104:S105"/>
    <mergeCell ref="T104:T105"/>
    <mergeCell ref="G104:G105"/>
    <mergeCell ref="H104:H105"/>
    <mergeCell ref="I104:I105"/>
    <mergeCell ref="J104:K104"/>
    <mergeCell ref="L104:N104"/>
    <mergeCell ref="A104:A105"/>
    <mergeCell ref="B104:B105"/>
    <mergeCell ref="C104:D104"/>
    <mergeCell ref="E104:E105"/>
    <mergeCell ref="F104:F105"/>
    <mergeCell ref="AL104:AL105"/>
    <mergeCell ref="J98:K98"/>
    <mergeCell ref="L98:N98"/>
    <mergeCell ref="J25:K25"/>
    <mergeCell ref="L25:N25"/>
    <mergeCell ref="AC104:AD104"/>
    <mergeCell ref="AE104:AH104"/>
    <mergeCell ref="AI104:AI105"/>
    <mergeCell ref="AJ104:AJ105"/>
    <mergeCell ref="AK104:AK105"/>
    <mergeCell ref="U104:V104"/>
    <mergeCell ref="W104:W105"/>
    <mergeCell ref="X104:Y104"/>
    <mergeCell ref="Z104:Z105"/>
    <mergeCell ref="AA104:AB104"/>
    <mergeCell ref="AL32:AL33"/>
  </mergeCells>
  <conditionalFormatting sqref="G4:G5">
    <cfRule type="duplicateValues" dxfId="63" priority="18"/>
  </conditionalFormatting>
  <conditionalFormatting sqref="G4:G5">
    <cfRule type="duplicateValues" dxfId="62" priority="19"/>
  </conditionalFormatting>
  <conditionalFormatting sqref="H4:H5">
    <cfRule type="duplicateValues" dxfId="61" priority="17"/>
  </conditionalFormatting>
  <conditionalFormatting sqref="G4:G5">
    <cfRule type="duplicateValues" dxfId="60" priority="20"/>
  </conditionalFormatting>
  <conditionalFormatting sqref="H4:H5">
    <cfRule type="duplicateValues" dxfId="59" priority="21"/>
  </conditionalFormatting>
  <conditionalFormatting sqref="G32:G33">
    <cfRule type="duplicateValues" dxfId="58" priority="8"/>
  </conditionalFormatting>
  <conditionalFormatting sqref="G32:G33">
    <cfRule type="duplicateValues" dxfId="57" priority="9"/>
  </conditionalFormatting>
  <conditionalFormatting sqref="H32:H33">
    <cfRule type="duplicateValues" dxfId="56" priority="7"/>
  </conditionalFormatting>
  <conditionalFormatting sqref="G32:G33">
    <cfRule type="duplicateValues" dxfId="55" priority="10"/>
  </conditionalFormatting>
  <conditionalFormatting sqref="H32:H33">
    <cfRule type="duplicateValues" dxfId="54" priority="11"/>
  </conditionalFormatting>
  <conditionalFormatting sqref="G104:G105">
    <cfRule type="duplicateValues" dxfId="53" priority="2"/>
  </conditionalFormatting>
  <conditionalFormatting sqref="G104:G105">
    <cfRule type="duplicateValues" dxfId="52" priority="3"/>
  </conditionalFormatting>
  <conditionalFormatting sqref="H104:H105">
    <cfRule type="duplicateValues" dxfId="51" priority="1"/>
  </conditionalFormatting>
  <conditionalFormatting sqref="G104:G105">
    <cfRule type="duplicateValues" dxfId="50" priority="4"/>
  </conditionalFormatting>
  <conditionalFormatting sqref="H104:H105">
    <cfRule type="duplicateValues" dxfId="49" priority="5"/>
  </conditionalFormatting>
  <conditionalFormatting sqref="I4:I5">
    <cfRule type="duplicateValues" dxfId="48" priority="51"/>
  </conditionalFormatting>
  <conditionalFormatting sqref="I32:I33">
    <cfRule type="duplicateValues" dxfId="47" priority="52"/>
  </conditionalFormatting>
  <conditionalFormatting sqref="I104:I105">
    <cfRule type="duplicateValues" dxfId="46" priority="53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0"/>
  <sheetViews>
    <sheetView topLeftCell="H76" zoomScale="70" zoomScaleNormal="70" workbookViewId="0">
      <selection activeCell="I111" sqref="I111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5.26953125" style="88" customWidth="1"/>
    <col min="4" max="4" width="22.7265625" style="88" customWidth="1"/>
    <col min="5" max="5" width="11.90625" style="88" customWidth="1"/>
    <col min="6" max="6" width="9.81640625" style="88" customWidth="1"/>
    <col min="7" max="7" width="15.6328125" style="88" customWidth="1"/>
    <col min="8" max="8" width="17.1796875" style="88" customWidth="1"/>
    <col min="9" max="9" width="34.1796875" style="89" customWidth="1"/>
    <col min="10" max="10" width="7.7265625" style="88" customWidth="1"/>
    <col min="11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25.179687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7" customFormat="1" ht="14.5" thickTop="1">
      <c r="A6" s="64">
        <v>1</v>
      </c>
      <c r="B6" s="29" t="s">
        <v>282</v>
      </c>
      <c r="C6" s="1" t="s">
        <v>128</v>
      </c>
      <c r="D6" s="1" t="s">
        <v>1966</v>
      </c>
      <c r="E6" s="1" t="s">
        <v>160</v>
      </c>
      <c r="F6" s="1"/>
      <c r="G6" s="1" t="s">
        <v>1985</v>
      </c>
      <c r="H6" s="1" t="s">
        <v>1986</v>
      </c>
      <c r="I6" s="2" t="s">
        <v>1987</v>
      </c>
      <c r="J6" s="1">
        <v>1</v>
      </c>
      <c r="K6" s="1"/>
      <c r="L6" s="1">
        <v>1</v>
      </c>
      <c r="M6" s="1"/>
      <c r="N6" s="1"/>
      <c r="O6" s="1" t="s">
        <v>2417</v>
      </c>
      <c r="P6" s="20">
        <v>43961</v>
      </c>
      <c r="Q6" s="4" t="str">
        <f ca="1">DATEDIF(P6,NOW(),"Y")&amp;" Tahun "&amp;DATEDIF(P6,NOW(),"YM")&amp;" Bulan"&amp;DATEDIF(P6,NOW(),"MD")&amp;" Hari"</f>
        <v>2 Tahun 2 Bulan26 Hari</v>
      </c>
      <c r="R6" s="1" t="s">
        <v>109</v>
      </c>
      <c r="S6" s="1" t="s">
        <v>123</v>
      </c>
      <c r="T6" s="1" t="s">
        <v>49</v>
      </c>
      <c r="U6" s="1" t="s">
        <v>50</v>
      </c>
      <c r="V6" s="1" t="s">
        <v>50</v>
      </c>
      <c r="W6" s="1" t="s">
        <v>56</v>
      </c>
      <c r="X6" s="2" t="s">
        <v>155</v>
      </c>
      <c r="Y6" s="71">
        <v>33931</v>
      </c>
      <c r="Z6" s="4" t="str">
        <f ca="1">DATEDIF(Y6,NOW(),"Y")&amp;" Tahun "&amp;DATEDIF(Y6,NOW(),"YM")&amp;" Bulan"</f>
        <v>29 Tahun 8 Bulan</v>
      </c>
      <c r="AA6" s="1"/>
      <c r="AB6" s="1"/>
      <c r="AC6" s="1" t="s">
        <v>4646</v>
      </c>
      <c r="AD6" s="1" t="s">
        <v>4674</v>
      </c>
      <c r="AE6" s="1"/>
      <c r="AF6" s="1"/>
      <c r="AG6" s="1"/>
      <c r="AH6" s="1"/>
      <c r="AI6" s="1">
        <v>20048120834</v>
      </c>
      <c r="AJ6" s="1"/>
      <c r="AK6" s="286">
        <v>859887242956000</v>
      </c>
      <c r="AL6" s="1">
        <v>373968272</v>
      </c>
    </row>
    <row r="7" spans="1:38" s="97" customFormat="1" ht="14">
      <c r="A7" s="64">
        <v>2</v>
      </c>
      <c r="B7" s="29" t="s">
        <v>282</v>
      </c>
      <c r="C7" s="1" t="s">
        <v>128</v>
      </c>
      <c r="D7" s="1" t="s">
        <v>1966</v>
      </c>
      <c r="E7" s="1" t="s">
        <v>1904</v>
      </c>
      <c r="F7" s="1"/>
      <c r="G7" s="1" t="s">
        <v>2021</v>
      </c>
      <c r="H7" s="1" t="s">
        <v>2022</v>
      </c>
      <c r="I7" s="2" t="s">
        <v>2023</v>
      </c>
      <c r="J7" s="1">
        <v>1</v>
      </c>
      <c r="K7" s="1"/>
      <c r="L7" s="1">
        <v>1</v>
      </c>
      <c r="M7" s="1"/>
      <c r="N7" s="1"/>
      <c r="O7" s="1" t="s">
        <v>138</v>
      </c>
      <c r="P7" s="20">
        <v>44273</v>
      </c>
      <c r="Q7" s="4" t="str">
        <f ca="1">DATEDIF(P7,NOW(),"Y")&amp;" Tahun "&amp;DATEDIF(P7,NOW(),"YM")&amp;" Bulan"&amp;DATEDIF(P7,NOW(),"MD")&amp;" Hari"</f>
        <v>1 Tahun 4 Bulan18 Hari</v>
      </c>
      <c r="R7" s="1" t="s">
        <v>54</v>
      </c>
      <c r="S7" s="1" t="s">
        <v>62</v>
      </c>
      <c r="T7" s="1" t="s">
        <v>73</v>
      </c>
      <c r="U7" s="1" t="s">
        <v>68</v>
      </c>
      <c r="V7" s="1" t="s">
        <v>212</v>
      </c>
      <c r="W7" s="1" t="s">
        <v>56</v>
      </c>
      <c r="X7" s="2" t="s">
        <v>2741</v>
      </c>
      <c r="Y7" s="71">
        <v>31302</v>
      </c>
      <c r="Z7" s="4" t="str">
        <f ca="1">DATEDIF(Y7,NOW(),"Y")&amp;" Tahun "&amp;DATEDIF(Y7,NOW(),"YM")&amp;" Bulan"</f>
        <v>36 Tahun 10 Bulan</v>
      </c>
      <c r="AA7" s="1" t="s">
        <v>3182</v>
      </c>
      <c r="AB7" s="1"/>
      <c r="AC7" s="1" t="s">
        <v>4646</v>
      </c>
      <c r="AD7" s="1" t="s">
        <v>3183</v>
      </c>
      <c r="AE7" s="1"/>
      <c r="AF7" s="1" t="s">
        <v>57</v>
      </c>
      <c r="AG7" s="1" t="s">
        <v>74</v>
      </c>
      <c r="AH7" s="1" t="s">
        <v>68</v>
      </c>
      <c r="AI7" s="1"/>
      <c r="AJ7" s="552" t="s">
        <v>4236</v>
      </c>
      <c r="AK7" s="286"/>
      <c r="AL7" s="1"/>
    </row>
    <row r="8" spans="1:38" s="97" customFormat="1" ht="14">
      <c r="A8" s="64">
        <v>3</v>
      </c>
      <c r="B8" s="47" t="s">
        <v>282</v>
      </c>
      <c r="C8" s="1" t="s">
        <v>128</v>
      </c>
      <c r="D8" s="7" t="s">
        <v>1966</v>
      </c>
      <c r="E8" s="1" t="s">
        <v>1904</v>
      </c>
      <c r="F8" s="1" t="s">
        <v>6324</v>
      </c>
      <c r="G8" s="1" t="s">
        <v>6293</v>
      </c>
      <c r="H8" s="1" t="s">
        <v>6294</v>
      </c>
      <c r="I8" s="2" t="s">
        <v>6295</v>
      </c>
      <c r="J8" s="1">
        <v>1</v>
      </c>
      <c r="K8" s="1"/>
      <c r="L8" s="1">
        <v>1</v>
      </c>
      <c r="M8" s="1"/>
      <c r="N8" s="1"/>
      <c r="O8" s="1" t="s">
        <v>116</v>
      </c>
      <c r="P8" s="20">
        <v>42871</v>
      </c>
      <c r="Q8" s="4" t="s">
        <v>6296</v>
      </c>
      <c r="R8" s="1" t="s">
        <v>109</v>
      </c>
      <c r="S8" s="1" t="s">
        <v>137</v>
      </c>
      <c r="T8" s="1" t="s">
        <v>73</v>
      </c>
      <c r="U8" s="1" t="s">
        <v>68</v>
      </c>
      <c r="V8" s="1" t="s">
        <v>140</v>
      </c>
      <c r="W8" s="1" t="s">
        <v>51</v>
      </c>
      <c r="X8" s="2" t="s">
        <v>5617</v>
      </c>
      <c r="Y8" s="71">
        <v>32994</v>
      </c>
      <c r="Z8" s="4" t="s">
        <v>6297</v>
      </c>
      <c r="AA8" s="1"/>
      <c r="AB8" s="1"/>
      <c r="AC8" s="1" t="s">
        <v>4527</v>
      </c>
      <c r="AD8" s="1" t="s">
        <v>6270</v>
      </c>
      <c r="AE8" s="1"/>
      <c r="AF8" s="1"/>
      <c r="AG8" s="1"/>
      <c r="AH8" s="1"/>
      <c r="AI8" s="82">
        <v>17031023280</v>
      </c>
      <c r="AJ8" s="310" t="s">
        <v>6298</v>
      </c>
      <c r="AK8" s="286">
        <v>842616435956000</v>
      </c>
      <c r="AL8" s="1" t="s">
        <v>6299</v>
      </c>
    </row>
    <row r="9" spans="1:38" s="97" customFormat="1" ht="14">
      <c r="A9" s="64">
        <v>4</v>
      </c>
      <c r="B9" s="29" t="s">
        <v>282</v>
      </c>
      <c r="C9" s="1" t="s">
        <v>128</v>
      </c>
      <c r="D9" s="1" t="s">
        <v>1966</v>
      </c>
      <c r="E9" s="1" t="s">
        <v>164</v>
      </c>
      <c r="F9" s="1"/>
      <c r="G9" s="1" t="s">
        <v>1971</v>
      </c>
      <c r="H9" s="1" t="s">
        <v>1972</v>
      </c>
      <c r="I9" s="2" t="s">
        <v>1973</v>
      </c>
      <c r="J9" s="1"/>
      <c r="K9" s="1">
        <v>1</v>
      </c>
      <c r="L9" s="1">
        <v>1</v>
      </c>
      <c r="M9" s="1"/>
      <c r="N9" s="1"/>
      <c r="O9" s="1" t="s">
        <v>107</v>
      </c>
      <c r="P9" s="20">
        <v>44025</v>
      </c>
      <c r="Q9" s="4" t="str">
        <f t="shared" ref="Q9:Q22" ca="1" si="0">DATEDIF(P9,NOW(),"Y")&amp;" Tahun "&amp;DATEDIF(P9,NOW(),"YM")&amp;" Bulan"&amp;DATEDIF(P9,NOW(),"MD")&amp;" Hari"</f>
        <v>2 Tahun 0 Bulan23 Hari</v>
      </c>
      <c r="R9" s="1" t="s">
        <v>58</v>
      </c>
      <c r="S9" s="1" t="s">
        <v>117</v>
      </c>
      <c r="T9" s="1" t="s">
        <v>49</v>
      </c>
      <c r="U9" s="1" t="s">
        <v>66</v>
      </c>
      <c r="V9" s="1" t="s">
        <v>151</v>
      </c>
      <c r="W9" s="1" t="s">
        <v>204</v>
      </c>
      <c r="X9" s="2" t="s">
        <v>259</v>
      </c>
      <c r="Y9" s="71">
        <v>35445</v>
      </c>
      <c r="Z9" s="4" t="str">
        <f ca="1">DATEDIF(Y9,NOW(),"Y")&amp;" Tahun "&amp;DATEDIF(Y9,NOW(),"YM")&amp;" Bulan"</f>
        <v>25 Tahun 6 Bulan</v>
      </c>
      <c r="AA9" s="1"/>
      <c r="AB9" s="1"/>
      <c r="AC9" s="1" t="s">
        <v>4646</v>
      </c>
      <c r="AD9" s="1" t="s">
        <v>3687</v>
      </c>
      <c r="AE9" s="1"/>
      <c r="AF9" s="1"/>
      <c r="AG9" s="1"/>
      <c r="AH9" s="1"/>
      <c r="AI9" s="1">
        <v>19025678731</v>
      </c>
      <c r="AJ9" s="1"/>
      <c r="AK9" s="286">
        <v>949678072956000</v>
      </c>
      <c r="AL9" s="1">
        <v>805037594</v>
      </c>
    </row>
    <row r="10" spans="1:38" s="97" customFormat="1" ht="14">
      <c r="A10" s="64">
        <v>5</v>
      </c>
      <c r="B10" s="29" t="s">
        <v>282</v>
      </c>
      <c r="C10" s="1" t="s">
        <v>128</v>
      </c>
      <c r="D10" s="1" t="s">
        <v>1966</v>
      </c>
      <c r="E10" s="1" t="s">
        <v>164</v>
      </c>
      <c r="F10" s="1"/>
      <c r="G10" s="1" t="s">
        <v>1974</v>
      </c>
      <c r="H10" s="1" t="s">
        <v>1975</v>
      </c>
      <c r="I10" s="2" t="s">
        <v>1976</v>
      </c>
      <c r="J10" s="1"/>
      <c r="K10" s="1">
        <v>1</v>
      </c>
      <c r="L10" s="1">
        <v>1</v>
      </c>
      <c r="M10" s="1"/>
      <c r="N10" s="1"/>
      <c r="O10" s="1" t="s">
        <v>107</v>
      </c>
      <c r="P10" s="20">
        <v>44025</v>
      </c>
      <c r="Q10" s="4" t="str">
        <f t="shared" ca="1" si="0"/>
        <v>2 Tahun 0 Bulan23 Hari</v>
      </c>
      <c r="R10" s="1" t="s">
        <v>109</v>
      </c>
      <c r="S10" s="1" t="s">
        <v>2724</v>
      </c>
      <c r="T10" s="1" t="s">
        <v>63</v>
      </c>
      <c r="U10" s="1" t="s">
        <v>66</v>
      </c>
      <c r="V10" s="1" t="s">
        <v>118</v>
      </c>
      <c r="W10" s="1" t="s">
        <v>76</v>
      </c>
      <c r="X10" s="2" t="s">
        <v>2725</v>
      </c>
      <c r="Y10" s="71">
        <v>33752</v>
      </c>
      <c r="Z10" s="4" t="str">
        <f ca="1">DATEDIF(Y10,NOW(),"Y")&amp;" Tahun "&amp;DATEDIF(Y10,NOW(),"YM")&amp;" Bulan"</f>
        <v>30 Tahun 2 Bulan</v>
      </c>
      <c r="AA10" s="1"/>
      <c r="AB10" s="1"/>
      <c r="AC10" s="1" t="s">
        <v>4646</v>
      </c>
      <c r="AD10" s="1" t="s">
        <v>4665</v>
      </c>
      <c r="AE10" s="1"/>
      <c r="AF10" s="1"/>
      <c r="AG10" s="1"/>
      <c r="AH10" s="1"/>
      <c r="AI10" s="1">
        <v>19025679473</v>
      </c>
      <c r="AJ10" s="1"/>
      <c r="AK10" s="286"/>
      <c r="AL10" s="1">
        <v>459866239</v>
      </c>
    </row>
    <row r="11" spans="1:38" s="97" customFormat="1" ht="14">
      <c r="A11" s="64">
        <v>6</v>
      </c>
      <c r="B11" s="29" t="s">
        <v>282</v>
      </c>
      <c r="C11" s="1" t="s">
        <v>128</v>
      </c>
      <c r="D11" s="1" t="s">
        <v>1966</v>
      </c>
      <c r="E11" s="1" t="s">
        <v>853</v>
      </c>
      <c r="F11" s="1" t="s">
        <v>4965</v>
      </c>
      <c r="G11" s="1" t="s">
        <v>1991</v>
      </c>
      <c r="H11" s="1" t="s">
        <v>1992</v>
      </c>
      <c r="I11" s="2" t="s">
        <v>1993</v>
      </c>
      <c r="J11" s="1">
        <v>1</v>
      </c>
      <c r="K11" s="1"/>
      <c r="L11" s="1">
        <v>1</v>
      </c>
      <c r="M11" s="1"/>
      <c r="N11" s="1"/>
      <c r="O11" s="1" t="s">
        <v>120</v>
      </c>
      <c r="P11" s="20">
        <v>43845</v>
      </c>
      <c r="Q11" s="4" t="str">
        <f t="shared" ca="1" si="0"/>
        <v>2 Tahun 6 Bulan21 Hari</v>
      </c>
      <c r="R11" s="1" t="s">
        <v>54</v>
      </c>
      <c r="S11" s="1" t="s">
        <v>62</v>
      </c>
      <c r="T11" s="1" t="s">
        <v>73</v>
      </c>
      <c r="U11" s="1" t="s">
        <v>68</v>
      </c>
      <c r="V11" s="1" t="s">
        <v>2428</v>
      </c>
      <c r="W11" s="1" t="s">
        <v>76</v>
      </c>
      <c r="X11" s="2" t="s">
        <v>2429</v>
      </c>
      <c r="Y11" s="71">
        <v>35871</v>
      </c>
      <c r="Z11" s="4" t="str">
        <f ca="1">DATEDIF(Y11,NOW(),"Y")&amp;" Tahun "&amp;DATEDIF(Y11,NOW(),"YM")&amp;" Bulan"</f>
        <v>24 Tahun 4 Bulan</v>
      </c>
      <c r="AA11" s="1"/>
      <c r="AB11" s="1"/>
      <c r="AC11" s="1" t="s">
        <v>4646</v>
      </c>
      <c r="AD11" s="1" t="s">
        <v>2804</v>
      </c>
      <c r="AE11" s="1"/>
      <c r="AF11" s="1"/>
      <c r="AG11" s="1"/>
      <c r="AH11" s="1" t="s">
        <v>68</v>
      </c>
      <c r="AI11" s="1"/>
      <c r="AJ11" s="1"/>
      <c r="AK11" s="286"/>
      <c r="AL11" s="1">
        <v>903814108</v>
      </c>
    </row>
    <row r="12" spans="1:38" s="97" customFormat="1" ht="14">
      <c r="A12" s="64">
        <v>7</v>
      </c>
      <c r="B12" s="29" t="s">
        <v>282</v>
      </c>
      <c r="C12" s="1" t="s">
        <v>128</v>
      </c>
      <c r="D12" s="1" t="s">
        <v>1966</v>
      </c>
      <c r="E12" s="1" t="s">
        <v>853</v>
      </c>
      <c r="F12" s="1" t="s">
        <v>1994</v>
      </c>
      <c r="G12" s="1" t="s">
        <v>1995</v>
      </c>
      <c r="H12" s="1" t="s">
        <v>1996</v>
      </c>
      <c r="I12" s="2" t="s">
        <v>1997</v>
      </c>
      <c r="J12" s="1">
        <v>1</v>
      </c>
      <c r="K12" s="1"/>
      <c r="L12" s="1">
        <v>1</v>
      </c>
      <c r="M12" s="1"/>
      <c r="N12" s="1"/>
      <c r="O12" s="1" t="s">
        <v>107</v>
      </c>
      <c r="P12" s="20">
        <v>43845</v>
      </c>
      <c r="Q12" s="4" t="str">
        <f t="shared" ca="1" si="0"/>
        <v>2 Tahun 6 Bulan21 Hari</v>
      </c>
      <c r="R12" s="1" t="s">
        <v>58</v>
      </c>
      <c r="S12" s="1"/>
      <c r="T12" s="1" t="s">
        <v>49</v>
      </c>
      <c r="U12" s="1" t="s">
        <v>66</v>
      </c>
      <c r="V12" s="1" t="s">
        <v>2729</v>
      </c>
      <c r="W12" s="1" t="s">
        <v>76</v>
      </c>
      <c r="X12" s="2" t="s">
        <v>2730</v>
      </c>
      <c r="Y12" s="71">
        <v>36656</v>
      </c>
      <c r="Z12" s="4" t="str">
        <f ca="1">DATEDIF(Y12,NOW(),"Y")&amp;" Tahun "&amp;DATEDIF(Y12,NOW(),"YM")&amp;" Bulan"</f>
        <v>22 Tahun 2 Bulan</v>
      </c>
      <c r="AA12" s="1"/>
      <c r="AB12" s="1"/>
      <c r="AC12" s="1" t="s">
        <v>4646</v>
      </c>
      <c r="AD12" s="1" t="s">
        <v>3167</v>
      </c>
      <c r="AE12" s="1"/>
      <c r="AF12" s="1"/>
      <c r="AG12" s="1" t="s">
        <v>74</v>
      </c>
      <c r="AH12" s="1"/>
      <c r="AI12" s="1">
        <v>19082542291</v>
      </c>
      <c r="AJ12" s="1"/>
      <c r="AK12" s="286"/>
      <c r="AL12" s="1"/>
    </row>
    <row r="13" spans="1:38" s="637" customFormat="1" ht="14">
      <c r="A13" s="64">
        <v>8</v>
      </c>
      <c r="B13" s="636" t="s">
        <v>282</v>
      </c>
      <c r="C13" s="1" t="s">
        <v>128</v>
      </c>
      <c r="D13" s="7" t="s">
        <v>1966</v>
      </c>
      <c r="E13" s="7" t="s">
        <v>3893</v>
      </c>
      <c r="F13" s="7"/>
      <c r="G13" s="7" t="s">
        <v>4048</v>
      </c>
      <c r="H13" s="7" t="s">
        <v>3295</v>
      </c>
      <c r="I13" s="8" t="s">
        <v>3305</v>
      </c>
      <c r="J13" s="7">
        <v>1</v>
      </c>
      <c r="K13" s="7"/>
      <c r="L13" s="7"/>
      <c r="M13" s="7">
        <v>1</v>
      </c>
      <c r="N13" s="7"/>
      <c r="O13" s="7" t="s">
        <v>105</v>
      </c>
      <c r="P13" s="30">
        <v>44403</v>
      </c>
      <c r="Q13" s="4" t="str">
        <f t="shared" ca="1" si="0"/>
        <v>1 Tahun 0 Bulan10 Hari</v>
      </c>
      <c r="R13" s="1" t="s">
        <v>54</v>
      </c>
      <c r="S13" s="7" t="s">
        <v>55</v>
      </c>
      <c r="T13" s="1" t="s">
        <v>73</v>
      </c>
      <c r="U13" s="1" t="s">
        <v>68</v>
      </c>
      <c r="V13" s="7" t="s">
        <v>180</v>
      </c>
      <c r="W13" s="7" t="s">
        <v>76</v>
      </c>
      <c r="X13" s="8" t="s">
        <v>154</v>
      </c>
      <c r="Y13" s="77">
        <v>36246</v>
      </c>
      <c r="Z13" s="4" t="s">
        <v>3885</v>
      </c>
      <c r="AA13" s="8"/>
      <c r="AB13" s="7"/>
      <c r="AC13" s="1" t="s">
        <v>4646</v>
      </c>
      <c r="AD13" s="7" t="s">
        <v>3903</v>
      </c>
      <c r="AE13" s="7"/>
      <c r="AF13" s="7"/>
      <c r="AG13" s="7"/>
      <c r="AH13" s="7" t="s">
        <v>68</v>
      </c>
      <c r="AI13" s="7"/>
      <c r="AJ13" s="575" t="s">
        <v>4317</v>
      </c>
      <c r="AK13" s="287"/>
      <c r="AL13" s="597"/>
    </row>
    <row r="14" spans="1:38" s="600" customFormat="1" ht="14">
      <c r="A14" s="64">
        <v>9</v>
      </c>
      <c r="B14" s="636" t="s">
        <v>282</v>
      </c>
      <c r="C14" s="1" t="s">
        <v>128</v>
      </c>
      <c r="D14" s="1" t="s">
        <v>1966</v>
      </c>
      <c r="E14" s="1" t="s">
        <v>296</v>
      </c>
      <c r="F14" s="1"/>
      <c r="G14" s="1" t="s">
        <v>4761</v>
      </c>
      <c r="H14" s="1" t="s">
        <v>1967</v>
      </c>
      <c r="I14" s="2" t="s">
        <v>1968</v>
      </c>
      <c r="J14" s="1">
        <v>1</v>
      </c>
      <c r="K14" s="1"/>
      <c r="L14" s="1">
        <v>1</v>
      </c>
      <c r="M14" s="1"/>
      <c r="N14" s="1"/>
      <c r="O14" s="1" t="s">
        <v>107</v>
      </c>
      <c r="P14" s="20">
        <v>44478</v>
      </c>
      <c r="Q14" s="4" t="str">
        <f t="shared" ca="1" si="0"/>
        <v>0 Tahun 9 Bulan27 Hari</v>
      </c>
      <c r="R14" s="1" t="s">
        <v>58</v>
      </c>
      <c r="S14" s="1" t="s">
        <v>208</v>
      </c>
      <c r="T14" s="1" t="s">
        <v>49</v>
      </c>
      <c r="U14" s="1" t="s">
        <v>50</v>
      </c>
      <c r="V14" s="1" t="s">
        <v>50</v>
      </c>
      <c r="W14" s="1" t="s">
        <v>76</v>
      </c>
      <c r="X14" s="2" t="s">
        <v>57</v>
      </c>
      <c r="Y14" s="3">
        <v>36585</v>
      </c>
      <c r="Z14" s="4" t="s">
        <v>4319</v>
      </c>
      <c r="AA14" s="1"/>
      <c r="AB14" s="1"/>
      <c r="AC14" s="1" t="s">
        <v>4646</v>
      </c>
      <c r="AD14" s="1" t="s">
        <v>3160</v>
      </c>
      <c r="AE14" s="1"/>
      <c r="AF14" s="1" t="s">
        <v>57</v>
      </c>
      <c r="AG14" s="1" t="s">
        <v>146</v>
      </c>
      <c r="AH14" s="1" t="s">
        <v>146</v>
      </c>
      <c r="AI14" s="1">
        <v>19048702807</v>
      </c>
      <c r="AJ14" s="1"/>
      <c r="AK14" s="286"/>
      <c r="AL14" s="1">
        <v>852771756</v>
      </c>
    </row>
    <row r="15" spans="1:38" s="600" customFormat="1" ht="14">
      <c r="A15" s="64">
        <v>10</v>
      </c>
      <c r="B15" s="636" t="s">
        <v>282</v>
      </c>
      <c r="C15" s="1" t="s">
        <v>128</v>
      </c>
      <c r="D15" s="1" t="s">
        <v>1966</v>
      </c>
      <c r="E15" s="1" t="s">
        <v>853</v>
      </c>
      <c r="F15" s="1"/>
      <c r="G15" s="1" t="s">
        <v>4762</v>
      </c>
      <c r="H15" s="1" t="s">
        <v>1969</v>
      </c>
      <c r="I15" s="2" t="s">
        <v>1970</v>
      </c>
      <c r="J15" s="1">
        <v>1</v>
      </c>
      <c r="K15" s="1"/>
      <c r="L15" s="1">
        <v>1</v>
      </c>
      <c r="M15" s="1"/>
      <c r="N15" s="1"/>
      <c r="O15" s="1" t="s">
        <v>102</v>
      </c>
      <c r="P15" s="20">
        <v>44478</v>
      </c>
      <c r="Q15" s="4" t="str">
        <f t="shared" ca="1" si="0"/>
        <v>0 Tahun 9 Bulan27 Hari</v>
      </c>
      <c r="R15" s="1" t="s">
        <v>54</v>
      </c>
      <c r="S15" s="1" t="s">
        <v>62</v>
      </c>
      <c r="T15" s="1" t="s">
        <v>73</v>
      </c>
      <c r="U15" s="1" t="s">
        <v>68</v>
      </c>
      <c r="V15" s="1" t="s">
        <v>180</v>
      </c>
      <c r="W15" s="1" t="s">
        <v>88</v>
      </c>
      <c r="X15" s="2" t="s">
        <v>2723</v>
      </c>
      <c r="Y15" s="3">
        <v>31705</v>
      </c>
      <c r="Z15" s="4" t="s">
        <v>4324</v>
      </c>
      <c r="AA15" s="1"/>
      <c r="AB15" s="1"/>
      <c r="AC15" s="1" t="s">
        <v>4646</v>
      </c>
      <c r="AD15" s="1" t="s">
        <v>3161</v>
      </c>
      <c r="AE15" s="1"/>
      <c r="AF15" s="1" t="s">
        <v>146</v>
      </c>
      <c r="AG15" s="1" t="s">
        <v>74</v>
      </c>
      <c r="AH15" s="1" t="s">
        <v>146</v>
      </c>
      <c r="AI15" s="1">
        <v>19048702856</v>
      </c>
      <c r="AJ15" s="1"/>
      <c r="AK15" s="286"/>
      <c r="AL15" s="1">
        <v>854385953</v>
      </c>
    </row>
    <row r="16" spans="1:38" s="600" customFormat="1" ht="14">
      <c r="A16" s="64">
        <v>11</v>
      </c>
      <c r="B16" s="636" t="s">
        <v>282</v>
      </c>
      <c r="C16" s="1" t="s">
        <v>128</v>
      </c>
      <c r="D16" s="1" t="s">
        <v>1966</v>
      </c>
      <c r="E16" s="1" t="s">
        <v>296</v>
      </c>
      <c r="F16" s="1"/>
      <c r="G16" s="66" t="s">
        <v>4760</v>
      </c>
      <c r="H16" s="1" t="s">
        <v>1977</v>
      </c>
      <c r="I16" s="2" t="s">
        <v>1978</v>
      </c>
      <c r="J16" s="1">
        <v>1</v>
      </c>
      <c r="K16" s="1"/>
      <c r="L16" s="1">
        <v>1</v>
      </c>
      <c r="M16" s="1"/>
      <c r="N16" s="1"/>
      <c r="O16" s="1" t="s">
        <v>103</v>
      </c>
      <c r="P16" s="20">
        <v>44478</v>
      </c>
      <c r="Q16" s="4" t="str">
        <f t="shared" ca="1" si="0"/>
        <v>0 Tahun 9 Bulan27 Hari</v>
      </c>
      <c r="R16" s="1" t="s">
        <v>54</v>
      </c>
      <c r="S16" s="1" t="s">
        <v>62</v>
      </c>
      <c r="T16" s="1" t="s">
        <v>73</v>
      </c>
      <c r="U16" s="1" t="s">
        <v>68</v>
      </c>
      <c r="V16" s="1" t="s">
        <v>68</v>
      </c>
      <c r="W16" s="1" t="s">
        <v>76</v>
      </c>
      <c r="X16" s="2" t="s">
        <v>2726</v>
      </c>
      <c r="Y16" s="3">
        <v>32669</v>
      </c>
      <c r="Z16" s="4" t="s">
        <v>4325</v>
      </c>
      <c r="AA16" s="1"/>
      <c r="AB16" s="1"/>
      <c r="AC16" s="1" t="s">
        <v>4646</v>
      </c>
      <c r="AD16" s="1" t="s">
        <v>3162</v>
      </c>
      <c r="AE16" s="1"/>
      <c r="AF16" s="1" t="s">
        <v>57</v>
      </c>
      <c r="AG16" s="1" t="s">
        <v>146</v>
      </c>
      <c r="AH16" s="1" t="s">
        <v>146</v>
      </c>
      <c r="AI16" s="1"/>
      <c r="AJ16" s="1"/>
      <c r="AK16" s="286"/>
      <c r="AL16" s="1">
        <v>852771756</v>
      </c>
    </row>
    <row r="17" spans="1:38" s="637" customFormat="1" ht="14">
      <c r="A17" s="64">
        <v>12</v>
      </c>
      <c r="B17" s="636" t="s">
        <v>282</v>
      </c>
      <c r="C17" s="1" t="s">
        <v>128</v>
      </c>
      <c r="D17" s="1" t="s">
        <v>1966</v>
      </c>
      <c r="E17" s="1" t="s">
        <v>296</v>
      </c>
      <c r="F17" s="1"/>
      <c r="G17" s="638" t="s">
        <v>4765</v>
      </c>
      <c r="H17" s="1" t="s">
        <v>1981</v>
      </c>
      <c r="I17" s="2" t="s">
        <v>1982</v>
      </c>
      <c r="J17" s="1">
        <v>1</v>
      </c>
      <c r="K17" s="1"/>
      <c r="L17" s="1">
        <v>1</v>
      </c>
      <c r="M17" s="1"/>
      <c r="N17" s="1"/>
      <c r="O17" s="1" t="s">
        <v>103</v>
      </c>
      <c r="P17" s="20">
        <v>44478</v>
      </c>
      <c r="Q17" s="4" t="str">
        <f t="shared" ca="1" si="0"/>
        <v>0 Tahun 9 Bulan27 Hari</v>
      </c>
      <c r="R17" s="1" t="s">
        <v>54</v>
      </c>
      <c r="S17" s="1" t="s">
        <v>62</v>
      </c>
      <c r="T17" s="1" t="s">
        <v>73</v>
      </c>
      <c r="U17" s="1" t="s">
        <v>68</v>
      </c>
      <c r="V17" s="1" t="s">
        <v>140</v>
      </c>
      <c r="W17" s="1" t="s">
        <v>76</v>
      </c>
      <c r="X17" s="2" t="s">
        <v>2728</v>
      </c>
      <c r="Y17" s="3">
        <v>33006</v>
      </c>
      <c r="Z17" s="4" t="s">
        <v>4327</v>
      </c>
      <c r="AA17" s="1"/>
      <c r="AB17" s="1"/>
      <c r="AC17" s="1" t="s">
        <v>4646</v>
      </c>
      <c r="AD17" s="1" t="s">
        <v>3164</v>
      </c>
      <c r="AE17" s="1"/>
      <c r="AF17" s="1" t="s">
        <v>146</v>
      </c>
      <c r="AG17" s="1" t="s">
        <v>146</v>
      </c>
      <c r="AH17" s="1" t="s">
        <v>68</v>
      </c>
      <c r="AI17" s="1">
        <v>19048702880</v>
      </c>
      <c r="AJ17" s="1"/>
      <c r="AK17" s="286"/>
      <c r="AL17" s="1">
        <v>851979675</v>
      </c>
    </row>
    <row r="18" spans="1:38" s="97" customFormat="1" ht="14">
      <c r="A18" s="64">
        <v>13</v>
      </c>
      <c r="B18" s="1" t="s">
        <v>282</v>
      </c>
      <c r="C18" s="1" t="s">
        <v>128</v>
      </c>
      <c r="D18" s="1" t="s">
        <v>1966</v>
      </c>
      <c r="E18" s="1" t="s">
        <v>853</v>
      </c>
      <c r="F18" s="1"/>
      <c r="G18" s="1" t="s">
        <v>835</v>
      </c>
      <c r="H18" s="1" t="s">
        <v>836</v>
      </c>
      <c r="I18" s="2" t="s">
        <v>837</v>
      </c>
      <c r="J18" s="1">
        <v>1</v>
      </c>
      <c r="K18" s="1"/>
      <c r="L18" s="1">
        <v>1</v>
      </c>
      <c r="M18" s="1"/>
      <c r="N18" s="1"/>
      <c r="O18" s="1" t="s">
        <v>103</v>
      </c>
      <c r="P18" s="20">
        <v>44257</v>
      </c>
      <c r="Q18" s="4" t="str">
        <f t="shared" ca="1" si="0"/>
        <v>1 Tahun 5 Bulan3 Hari</v>
      </c>
      <c r="R18" s="1" t="s">
        <v>54</v>
      </c>
      <c r="S18" s="1"/>
      <c r="T18" s="1" t="s">
        <v>49</v>
      </c>
      <c r="U18" s="1" t="s">
        <v>126</v>
      </c>
      <c r="V18" s="1" t="s">
        <v>166</v>
      </c>
      <c r="W18" s="1" t="s">
        <v>76</v>
      </c>
      <c r="X18" s="2" t="s">
        <v>197</v>
      </c>
      <c r="Y18" s="71">
        <v>37229</v>
      </c>
      <c r="Z18" s="4" t="str">
        <f ca="1">DATEDIF(Y18,NOW(),"Y")&amp;" Tahun "&amp;DATEDIF(Y18,NOW(),"YM")&amp;" Bulan"</f>
        <v>20 Tahun 8 Bulan</v>
      </c>
      <c r="AA18" s="1"/>
      <c r="AB18" s="1"/>
      <c r="AC18" s="1" t="s">
        <v>4527</v>
      </c>
      <c r="AD18" s="1" t="s">
        <v>2897</v>
      </c>
      <c r="AE18" s="1"/>
      <c r="AF18" s="1" t="s">
        <v>57</v>
      </c>
      <c r="AG18" s="1"/>
      <c r="AH18" s="1"/>
      <c r="AI18" s="1"/>
      <c r="AJ18" s="639" t="s">
        <v>4218</v>
      </c>
      <c r="AK18" s="286"/>
      <c r="AL18" s="1"/>
    </row>
    <row r="19" spans="1:38" s="97" customFormat="1" ht="14">
      <c r="A19" s="64">
        <v>14</v>
      </c>
      <c r="B19" s="47" t="s">
        <v>282</v>
      </c>
      <c r="C19" s="1" t="s">
        <v>128</v>
      </c>
      <c r="D19" s="1" t="s">
        <v>1966</v>
      </c>
      <c r="E19" s="1" t="s">
        <v>296</v>
      </c>
      <c r="F19" s="1" t="s">
        <v>2050</v>
      </c>
      <c r="G19" s="1" t="s">
        <v>4798</v>
      </c>
      <c r="H19" s="1" t="s">
        <v>2051</v>
      </c>
      <c r="I19" s="2" t="s">
        <v>1153</v>
      </c>
      <c r="J19" s="1">
        <v>1</v>
      </c>
      <c r="K19" s="1"/>
      <c r="L19" s="1">
        <v>1</v>
      </c>
      <c r="M19" s="1"/>
      <c r="N19" s="1"/>
      <c r="O19" s="1" t="s">
        <v>107</v>
      </c>
      <c r="P19" s="20">
        <v>44480</v>
      </c>
      <c r="Q19" s="4" t="str">
        <f t="shared" ca="1" si="0"/>
        <v>0 Tahun 9 Bulan25 Hari</v>
      </c>
      <c r="R19" s="1" t="s">
        <v>54</v>
      </c>
      <c r="S19" s="1" t="s">
        <v>62</v>
      </c>
      <c r="T19" s="1" t="s">
        <v>49</v>
      </c>
      <c r="U19" s="1" t="s">
        <v>50</v>
      </c>
      <c r="V19" s="1" t="s">
        <v>50</v>
      </c>
      <c r="W19" s="1" t="s">
        <v>56</v>
      </c>
      <c r="X19" s="2" t="s">
        <v>57</v>
      </c>
      <c r="Y19" s="3">
        <v>35375</v>
      </c>
      <c r="Z19" s="4" t="s">
        <v>4329</v>
      </c>
      <c r="AA19" s="1"/>
      <c r="AB19" s="1"/>
      <c r="AC19" s="1" t="s">
        <v>3081</v>
      </c>
      <c r="AD19" s="1" t="s">
        <v>3186</v>
      </c>
      <c r="AE19" s="1"/>
      <c r="AF19" s="1" t="s">
        <v>57</v>
      </c>
      <c r="AG19" s="1" t="s">
        <v>146</v>
      </c>
      <c r="AH19" s="1" t="s">
        <v>146</v>
      </c>
      <c r="AI19" s="1"/>
      <c r="AJ19" s="1"/>
      <c r="AK19" s="591"/>
      <c r="AL19" s="1"/>
    </row>
    <row r="20" spans="1:38" s="97" customFormat="1" ht="14">
      <c r="A20" s="64">
        <v>15</v>
      </c>
      <c r="B20" s="47" t="s">
        <v>282</v>
      </c>
      <c r="C20" s="1" t="s">
        <v>128</v>
      </c>
      <c r="D20" s="1" t="s">
        <v>1966</v>
      </c>
      <c r="E20" s="1" t="s">
        <v>3893</v>
      </c>
      <c r="F20" s="1"/>
      <c r="G20" s="1"/>
      <c r="H20" s="76" t="s">
        <v>6587</v>
      </c>
      <c r="I20" s="2" t="s">
        <v>6588</v>
      </c>
      <c r="J20" s="1">
        <v>1</v>
      </c>
      <c r="K20" s="1"/>
      <c r="L20" s="1">
        <v>1</v>
      </c>
      <c r="M20" s="1"/>
      <c r="N20" s="72"/>
      <c r="O20" s="1" t="s">
        <v>103</v>
      </c>
      <c r="P20" s="303">
        <v>44595</v>
      </c>
      <c r="Q20" s="4" t="str">
        <f t="shared" ca="1" si="0"/>
        <v>0 Tahun 6 Bulan2 Hari</v>
      </c>
      <c r="R20" s="5" t="s">
        <v>54</v>
      </c>
      <c r="S20" s="1" t="s">
        <v>55</v>
      </c>
      <c r="T20" s="1" t="s">
        <v>63</v>
      </c>
      <c r="U20" s="565" t="s">
        <v>66</v>
      </c>
      <c r="V20" s="565" t="s">
        <v>118</v>
      </c>
      <c r="W20" s="1" t="s">
        <v>76</v>
      </c>
      <c r="X20" s="275" t="s">
        <v>6589</v>
      </c>
      <c r="Y20" s="71">
        <v>35171</v>
      </c>
      <c r="Z20" s="309"/>
      <c r="AA20" s="5"/>
      <c r="AB20" s="1"/>
      <c r="AC20" s="1" t="s">
        <v>6082</v>
      </c>
      <c r="AD20" s="1" t="s">
        <v>6590</v>
      </c>
      <c r="AE20" s="1"/>
      <c r="AF20" s="1" t="s">
        <v>57</v>
      </c>
      <c r="AG20" s="1" t="s">
        <v>74</v>
      </c>
      <c r="AH20" s="1"/>
      <c r="AI20" s="1"/>
      <c r="AJ20" s="1"/>
      <c r="AK20" s="532"/>
      <c r="AL20" s="1"/>
    </row>
    <row r="21" spans="1:38" s="97" customFormat="1" ht="14">
      <c r="A21" s="64">
        <v>16</v>
      </c>
      <c r="B21" s="29" t="s">
        <v>282</v>
      </c>
      <c r="C21" s="1" t="s">
        <v>128</v>
      </c>
      <c r="D21" s="1" t="s">
        <v>1966</v>
      </c>
      <c r="E21" s="1" t="s">
        <v>769</v>
      </c>
      <c r="F21" s="1"/>
      <c r="G21" s="1" t="s">
        <v>817</v>
      </c>
      <c r="H21" s="1" t="s">
        <v>818</v>
      </c>
      <c r="I21" s="2" t="s">
        <v>819</v>
      </c>
      <c r="J21" s="1">
        <v>1</v>
      </c>
      <c r="K21" s="1"/>
      <c r="L21" s="1">
        <v>1</v>
      </c>
      <c r="M21" s="1"/>
      <c r="N21" s="1"/>
      <c r="O21" s="1" t="s">
        <v>103</v>
      </c>
      <c r="P21" s="20">
        <v>44257</v>
      </c>
      <c r="Q21" s="4" t="str">
        <f t="shared" ca="1" si="0"/>
        <v>1 Tahun 5 Bulan3 Hari</v>
      </c>
      <c r="R21" s="1" t="s">
        <v>58</v>
      </c>
      <c r="S21" s="1" t="s">
        <v>248</v>
      </c>
      <c r="T21" s="1" t="s">
        <v>49</v>
      </c>
      <c r="U21" s="1" t="s">
        <v>66</v>
      </c>
      <c r="V21" s="1" t="s">
        <v>66</v>
      </c>
      <c r="W21" s="1" t="s">
        <v>76</v>
      </c>
      <c r="X21" s="2" t="s">
        <v>2475</v>
      </c>
      <c r="Y21" s="71">
        <v>35632</v>
      </c>
      <c r="Z21" s="4" t="str">
        <f ca="1">DATEDIF(Y21,NOW(),"Y")&amp;" Tahun "&amp;DATEDIF(Y21,NOW(),"YM")&amp;" Bulan"</f>
        <v>25 Tahun 0 Bulan</v>
      </c>
      <c r="AA21" s="1"/>
      <c r="AB21" s="1"/>
      <c r="AC21" s="1" t="s">
        <v>4646</v>
      </c>
      <c r="AD21" s="1" t="s">
        <v>2891</v>
      </c>
      <c r="AE21" s="1"/>
      <c r="AF21" s="1"/>
      <c r="AG21" s="1"/>
      <c r="AH21" s="1" t="s">
        <v>66</v>
      </c>
      <c r="AI21" s="1"/>
      <c r="AJ21" s="574" t="s">
        <v>4212</v>
      </c>
      <c r="AK21" s="286"/>
      <c r="AL21" s="1"/>
    </row>
    <row r="22" spans="1:38" s="637" customFormat="1" ht="14">
      <c r="A22" s="64">
        <v>17</v>
      </c>
      <c r="B22" s="636" t="s">
        <v>282</v>
      </c>
      <c r="C22" s="1" t="s">
        <v>128</v>
      </c>
      <c r="D22" s="1" t="s">
        <v>1966</v>
      </c>
      <c r="E22" s="1" t="s">
        <v>530</v>
      </c>
      <c r="F22" s="1"/>
      <c r="G22" s="1" t="s">
        <v>4764</v>
      </c>
      <c r="H22" s="1" t="s">
        <v>1983</v>
      </c>
      <c r="I22" s="2" t="s">
        <v>1984</v>
      </c>
      <c r="J22" s="1">
        <v>1</v>
      </c>
      <c r="K22" s="1"/>
      <c r="L22" s="1">
        <v>1</v>
      </c>
      <c r="M22" s="1"/>
      <c r="N22" s="1"/>
      <c r="O22" s="1" t="s">
        <v>86</v>
      </c>
      <c r="P22" s="20">
        <v>44478</v>
      </c>
      <c r="Q22" s="4" t="str">
        <f t="shared" ca="1" si="0"/>
        <v>0 Tahun 9 Bulan27 Hari</v>
      </c>
      <c r="R22" s="1" t="s">
        <v>58</v>
      </c>
      <c r="S22" s="1" t="s">
        <v>208</v>
      </c>
      <c r="T22" s="1" t="s">
        <v>73</v>
      </c>
      <c r="U22" s="1" t="s">
        <v>68</v>
      </c>
      <c r="V22" s="1" t="s">
        <v>140</v>
      </c>
      <c r="W22" s="1" t="s">
        <v>76</v>
      </c>
      <c r="X22" s="2" t="s">
        <v>205</v>
      </c>
      <c r="Y22" s="3">
        <v>36016</v>
      </c>
      <c r="Z22" s="4" t="s">
        <v>4328</v>
      </c>
      <c r="AA22" s="1"/>
      <c r="AB22" s="1"/>
      <c r="AC22" s="1" t="s">
        <v>4646</v>
      </c>
      <c r="AD22" s="1" t="s">
        <v>3165</v>
      </c>
      <c r="AE22" s="1"/>
      <c r="AF22" s="1" t="s">
        <v>146</v>
      </c>
      <c r="AG22" s="1" t="s">
        <v>146</v>
      </c>
      <c r="AH22" s="1" t="s">
        <v>68</v>
      </c>
      <c r="AI22" s="1">
        <v>19048702765</v>
      </c>
      <c r="AJ22" s="1"/>
      <c r="AK22" s="286"/>
      <c r="AL22" s="1">
        <v>852416725</v>
      </c>
    </row>
    <row r="23" spans="1:38" s="97" customFormat="1" ht="14">
      <c r="A23" s="64">
        <v>18</v>
      </c>
      <c r="B23" s="29" t="s">
        <v>282</v>
      </c>
      <c r="C23" s="1" t="s">
        <v>128</v>
      </c>
      <c r="D23" s="1" t="s">
        <v>3776</v>
      </c>
      <c r="E23" s="1" t="s">
        <v>616</v>
      </c>
      <c r="F23" s="1" t="s">
        <v>1964</v>
      </c>
      <c r="G23" s="1" t="s">
        <v>1965</v>
      </c>
      <c r="H23" s="5" t="s">
        <v>6711</v>
      </c>
      <c r="I23" s="2" t="s">
        <v>6710</v>
      </c>
      <c r="J23" s="1">
        <v>1</v>
      </c>
      <c r="K23" s="1"/>
      <c r="L23" s="1">
        <v>1</v>
      </c>
      <c r="M23" s="1"/>
      <c r="N23" s="1"/>
      <c r="O23" s="1" t="s">
        <v>107</v>
      </c>
      <c r="P23" s="20">
        <v>42817</v>
      </c>
      <c r="Q23" s="4" t="str">
        <f ca="1">DATEDIF(P23,NOW(),"Y")&amp;" Tahun "&amp;DATEDIF(P23,NOW(),"YM")&amp;" Bulan"&amp;DATEDIF(P23,NOW(),"MD")&amp;" Hari"</f>
        <v>5 Tahun 4 Bulan13 Hari</v>
      </c>
      <c r="R23" s="1" t="s">
        <v>58</v>
      </c>
      <c r="S23" s="1" t="s">
        <v>146</v>
      </c>
      <c r="T23" s="1" t="s">
        <v>63</v>
      </c>
      <c r="U23" s="1" t="s">
        <v>68</v>
      </c>
      <c r="V23" s="1" t="s">
        <v>68</v>
      </c>
      <c r="W23" s="1" t="s">
        <v>76</v>
      </c>
      <c r="X23" s="2" t="s">
        <v>258</v>
      </c>
      <c r="Y23" s="71" t="s">
        <v>2722</v>
      </c>
      <c r="Z23" s="4" t="str">
        <f ca="1">DATEDIF(Y23,NOW(),"Y")&amp;" Tahun "&amp;DATEDIF(Y23,NOW(),"YM")&amp;" Bulan"</f>
        <v>29 Tahun 8 Bulan</v>
      </c>
      <c r="AA23" s="1"/>
      <c r="AB23" s="1"/>
      <c r="AC23" s="1" t="s">
        <v>4646</v>
      </c>
      <c r="AD23" s="1" t="s">
        <v>4573</v>
      </c>
      <c r="AE23" s="1"/>
      <c r="AF23" s="1" t="s">
        <v>146</v>
      </c>
      <c r="AG23" s="1" t="s">
        <v>146</v>
      </c>
      <c r="AH23" s="1" t="s">
        <v>146</v>
      </c>
      <c r="AI23" s="1"/>
      <c r="AJ23" s="1"/>
      <c r="AK23" s="286"/>
      <c r="AL23" s="1">
        <v>805274966</v>
      </c>
    </row>
    <row r="24" spans="1:38" s="97" customFormat="1" ht="14.5" thickBot="1">
      <c r="A24" s="64">
        <v>19</v>
      </c>
      <c r="B24" s="29" t="s">
        <v>282</v>
      </c>
      <c r="C24" s="1" t="s">
        <v>128</v>
      </c>
      <c r="D24" s="1" t="s">
        <v>3777</v>
      </c>
      <c r="E24" s="1" t="s">
        <v>3673</v>
      </c>
      <c r="F24" s="1"/>
      <c r="G24" s="1" t="s">
        <v>1988</v>
      </c>
      <c r="H24" s="1" t="s">
        <v>1989</v>
      </c>
      <c r="I24" s="2" t="s">
        <v>1990</v>
      </c>
      <c r="J24" s="1">
        <v>1</v>
      </c>
      <c r="K24" s="1"/>
      <c r="L24" s="1">
        <v>1</v>
      </c>
      <c r="M24" s="1"/>
      <c r="N24" s="1"/>
      <c r="O24" s="1" t="s">
        <v>103</v>
      </c>
      <c r="P24" s="20">
        <v>43960</v>
      </c>
      <c r="Q24" s="4" t="str">
        <f t="shared" ref="Q24:Q70" ca="1" si="1">DATEDIF(P24,NOW(),"Y")&amp;" Tahun "&amp;DATEDIF(P24,NOW(),"YM")&amp;" Bulan"&amp;DATEDIF(P24,NOW(),"MD")&amp;" Hari"</f>
        <v>2 Tahun 2 Bulan27 Hari</v>
      </c>
      <c r="R24" s="1" t="s">
        <v>54</v>
      </c>
      <c r="S24" s="1" t="s">
        <v>62</v>
      </c>
      <c r="T24" s="1" t="s">
        <v>49</v>
      </c>
      <c r="U24" s="1" t="s">
        <v>50</v>
      </c>
      <c r="V24" s="1" t="s">
        <v>50</v>
      </c>
      <c r="W24" s="1" t="s">
        <v>71</v>
      </c>
      <c r="X24" s="2" t="s">
        <v>194</v>
      </c>
      <c r="Y24" s="71">
        <v>30152</v>
      </c>
      <c r="Z24" s="4" t="str">
        <f t="shared" ref="Z24:Z56" ca="1" si="2">DATEDIF(Y24,NOW(),"Y")&amp;" Tahun "&amp;DATEDIF(Y24,NOW(),"YM")&amp;" Bulan"</f>
        <v>40 Tahun 0 Bulan</v>
      </c>
      <c r="AA24" s="1"/>
      <c r="AB24" s="1"/>
      <c r="AC24" s="1" t="s">
        <v>4646</v>
      </c>
      <c r="AD24" s="1" t="s">
        <v>3166</v>
      </c>
      <c r="AE24" s="1"/>
      <c r="AF24" s="1" t="s">
        <v>57</v>
      </c>
      <c r="AG24" s="1"/>
      <c r="AH24" s="1"/>
      <c r="AI24" s="1">
        <v>20034051738</v>
      </c>
      <c r="AJ24" s="1"/>
      <c r="AK24" s="286">
        <v>478534340956000</v>
      </c>
      <c r="AL24" s="1"/>
    </row>
    <row r="25" spans="1:38" ht="14.5" thickTop="1">
      <c r="A25" s="225"/>
      <c r="B25" s="14"/>
      <c r="C25" s="9"/>
      <c r="D25" s="9"/>
      <c r="E25" s="9"/>
      <c r="F25" s="9"/>
      <c r="G25" s="9"/>
      <c r="H25" s="9"/>
      <c r="I25" s="10"/>
      <c r="J25" s="226">
        <f>SUM(J6:J24)</f>
        <v>17</v>
      </c>
      <c r="K25" s="226">
        <f>SUM(K6:K24)</f>
        <v>2</v>
      </c>
      <c r="L25" s="226">
        <f>SUM(L6:L24)</f>
        <v>18</v>
      </c>
      <c r="M25" s="226">
        <f>SUM(M6:M24)</f>
        <v>1</v>
      </c>
      <c r="N25" s="226">
        <f>SUM(N6:N24)</f>
        <v>0</v>
      </c>
      <c r="O25" s="11"/>
      <c r="P25" s="13"/>
      <c r="Q25" s="12"/>
      <c r="R25" s="13"/>
      <c r="S25" s="9"/>
      <c r="T25" s="9"/>
      <c r="U25" s="9"/>
      <c r="V25" s="9"/>
      <c r="W25" s="9"/>
      <c r="X25" s="10"/>
      <c r="Y25" s="227"/>
      <c r="Z25" s="14"/>
      <c r="AA25" s="14"/>
      <c r="AB25" s="14"/>
      <c r="AC25" s="9"/>
      <c r="AD25" s="9"/>
      <c r="AE25" s="9"/>
      <c r="AF25" s="9"/>
      <c r="AG25" s="9"/>
      <c r="AH25" s="9"/>
      <c r="AI25" s="14"/>
      <c r="AJ25" s="14"/>
      <c r="AK25" s="15"/>
      <c r="AL25" s="228"/>
    </row>
    <row r="26" spans="1:38" ht="14">
      <c r="A26" s="229"/>
      <c r="B26" s="230"/>
      <c r="C26" s="231"/>
      <c r="D26" s="231"/>
      <c r="E26" s="231"/>
      <c r="F26" s="231"/>
      <c r="G26" s="231"/>
      <c r="H26" s="231"/>
      <c r="I26" s="232"/>
      <c r="J26" s="813">
        <f>J25+K25</f>
        <v>19</v>
      </c>
      <c r="K26" s="813"/>
      <c r="L26" s="814">
        <f>L25+M25+N25</f>
        <v>19</v>
      </c>
      <c r="M26" s="815"/>
      <c r="N26" s="816"/>
      <c r="O26" s="233"/>
      <c r="P26" s="234"/>
      <c r="Q26" s="233"/>
      <c r="R26" s="231"/>
      <c r="S26" s="231"/>
      <c r="T26" s="232"/>
      <c r="U26" s="231"/>
      <c r="V26" s="231"/>
      <c r="W26" s="232"/>
      <c r="X26" s="235"/>
      <c r="Y26" s="230"/>
      <c r="Z26" s="230"/>
      <c r="AA26" s="230"/>
      <c r="AB26" s="231"/>
      <c r="AC26" s="231"/>
      <c r="AD26" s="231"/>
      <c r="AE26" s="231"/>
      <c r="AF26" s="231"/>
      <c r="AG26" s="231"/>
      <c r="AH26" s="230"/>
      <c r="AI26" s="230"/>
      <c r="AJ26" s="236"/>
      <c r="AK26" s="237"/>
      <c r="AL26" s="237"/>
    </row>
    <row r="27" spans="1:38" s="94" customFormat="1" ht="14">
      <c r="A27" s="387"/>
      <c r="B27" s="121"/>
      <c r="C27" s="121"/>
      <c r="D27" s="121"/>
      <c r="E27" s="121"/>
      <c r="F27" s="121"/>
      <c r="G27" s="121"/>
      <c r="H27" s="121"/>
      <c r="I27" s="388"/>
      <c r="J27" s="121"/>
      <c r="K27" s="121"/>
      <c r="L27" s="121"/>
      <c r="M27" s="121"/>
      <c r="N27" s="121"/>
      <c r="O27" s="121"/>
      <c r="P27" s="389"/>
      <c r="Q27" s="390"/>
      <c r="R27" s="121"/>
      <c r="S27" s="121"/>
      <c r="T27" s="121"/>
      <c r="U27" s="121"/>
      <c r="V27" s="121"/>
      <c r="W27" s="121"/>
      <c r="X27" s="388"/>
      <c r="Y27" s="391"/>
      <c r="Z27" s="390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392"/>
      <c r="AL27" s="121"/>
    </row>
    <row r="28" spans="1:38" s="94" customFormat="1" ht="14">
      <c r="A28" s="387"/>
      <c r="B28" s="121"/>
      <c r="C28" s="121"/>
      <c r="D28" s="121"/>
      <c r="E28" s="121"/>
      <c r="F28" s="121"/>
      <c r="G28" s="121"/>
      <c r="H28" s="121"/>
      <c r="I28" s="388"/>
      <c r="J28" s="121"/>
      <c r="K28" s="121"/>
      <c r="L28" s="121"/>
      <c r="M28" s="121"/>
      <c r="N28" s="121"/>
      <c r="O28" s="121"/>
      <c r="P28" s="389"/>
      <c r="Q28" s="390"/>
      <c r="R28" s="121"/>
      <c r="S28" s="121"/>
      <c r="T28" s="121"/>
      <c r="U28" s="121"/>
      <c r="V28" s="121"/>
      <c r="W28" s="121"/>
      <c r="X28" s="388"/>
      <c r="Y28" s="391"/>
      <c r="Z28" s="390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392"/>
      <c r="AL28" s="121"/>
    </row>
    <row r="29" spans="1:38" s="94" customFormat="1" ht="14">
      <c r="A29" s="387"/>
      <c r="B29" s="121"/>
      <c r="C29" s="121"/>
      <c r="D29" s="121"/>
      <c r="E29" s="121"/>
      <c r="F29" s="121"/>
      <c r="G29" s="121"/>
      <c r="H29" s="121"/>
      <c r="I29" s="388"/>
      <c r="J29" s="121"/>
      <c r="K29" s="121"/>
      <c r="L29" s="121"/>
      <c r="M29" s="121"/>
      <c r="N29" s="121"/>
      <c r="O29" s="121"/>
      <c r="P29" s="389"/>
      <c r="Q29" s="390"/>
      <c r="R29" s="121"/>
      <c r="S29" s="121"/>
      <c r="T29" s="121"/>
      <c r="U29" s="121"/>
      <c r="V29" s="121"/>
      <c r="W29" s="121"/>
      <c r="X29" s="388"/>
      <c r="Y29" s="391"/>
      <c r="Z29" s="390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392"/>
      <c r="AL29" s="121"/>
    </row>
    <row r="30" spans="1:38" s="94" customFormat="1" ht="14">
      <c r="A30" s="387"/>
      <c r="B30" s="121"/>
      <c r="C30" s="121"/>
      <c r="D30" s="121"/>
      <c r="E30" s="121"/>
      <c r="F30" s="121"/>
      <c r="G30" s="121"/>
      <c r="H30" s="121"/>
      <c r="I30" s="388"/>
      <c r="J30" s="121"/>
      <c r="K30" s="121"/>
      <c r="L30" s="121"/>
      <c r="M30" s="121"/>
      <c r="N30" s="121"/>
      <c r="O30" s="121"/>
      <c r="P30" s="389"/>
      <c r="Q30" s="390"/>
      <c r="R30" s="121"/>
      <c r="S30" s="121"/>
      <c r="T30" s="121"/>
      <c r="U30" s="121"/>
      <c r="V30" s="121"/>
      <c r="W30" s="121"/>
      <c r="X30" s="388"/>
      <c r="Y30" s="391"/>
      <c r="Z30" s="390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392"/>
      <c r="AL30" s="121"/>
    </row>
    <row r="31" spans="1:38" s="94" customFormat="1" ht="14.5" thickBot="1">
      <c r="A31" s="387"/>
      <c r="B31" s="121"/>
      <c r="C31" s="121"/>
      <c r="D31" s="121"/>
      <c r="E31" s="121"/>
      <c r="F31" s="121"/>
      <c r="G31" s="121"/>
      <c r="H31" s="121"/>
      <c r="I31" s="388"/>
      <c r="J31" s="121"/>
      <c r="K31" s="121"/>
      <c r="L31" s="121"/>
      <c r="M31" s="121"/>
      <c r="N31" s="121"/>
      <c r="O31" s="121"/>
      <c r="P31" s="389"/>
      <c r="Q31" s="390"/>
      <c r="R31" s="121"/>
      <c r="S31" s="121"/>
      <c r="T31" s="121"/>
      <c r="U31" s="121"/>
      <c r="V31" s="121"/>
      <c r="W31" s="121"/>
      <c r="X31" s="388"/>
      <c r="Y31" s="391"/>
      <c r="Z31" s="390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392"/>
      <c r="AL31" s="121"/>
    </row>
    <row r="32" spans="1:38" s="88" customFormat="1" ht="14.5" thickTop="1">
      <c r="A32" s="835" t="s">
        <v>3421</v>
      </c>
      <c r="B32" s="837" t="s">
        <v>0</v>
      </c>
      <c r="C32" s="819" t="s">
        <v>1</v>
      </c>
      <c r="D32" s="820"/>
      <c r="E32" s="817" t="s">
        <v>2</v>
      </c>
      <c r="F32" s="817" t="s">
        <v>3</v>
      </c>
      <c r="G32" s="817" t="s">
        <v>4</v>
      </c>
      <c r="H32" s="828" t="s">
        <v>5</v>
      </c>
      <c r="I32" s="817" t="s">
        <v>6</v>
      </c>
      <c r="J32" s="826" t="s">
        <v>7</v>
      </c>
      <c r="K32" s="827"/>
      <c r="L32" s="830" t="s">
        <v>8</v>
      </c>
      <c r="M32" s="831"/>
      <c r="N32" s="832"/>
      <c r="O32" s="824" t="s">
        <v>9</v>
      </c>
      <c r="P32" s="833" t="s">
        <v>10</v>
      </c>
      <c r="Q32" s="834"/>
      <c r="R32" s="824" t="s">
        <v>137</v>
      </c>
      <c r="S32" s="817" t="s">
        <v>11</v>
      </c>
      <c r="T32" s="817" t="s">
        <v>12</v>
      </c>
      <c r="U32" s="826" t="s">
        <v>13</v>
      </c>
      <c r="V32" s="827"/>
      <c r="W32" s="824" t="s">
        <v>14</v>
      </c>
      <c r="X32" s="819" t="s">
        <v>15</v>
      </c>
      <c r="Y32" s="820"/>
      <c r="Z32" s="817" t="s">
        <v>16</v>
      </c>
      <c r="AA32" s="819" t="s">
        <v>17</v>
      </c>
      <c r="AB32" s="820"/>
      <c r="AC32" s="819" t="s">
        <v>18</v>
      </c>
      <c r="AD32" s="820"/>
      <c r="AE32" s="819" t="s">
        <v>19</v>
      </c>
      <c r="AF32" s="821"/>
      <c r="AG32" s="821"/>
      <c r="AH32" s="820"/>
      <c r="AI32" s="822" t="s">
        <v>20</v>
      </c>
      <c r="AJ32" s="822" t="s">
        <v>21</v>
      </c>
      <c r="AK32" s="806" t="s">
        <v>22</v>
      </c>
      <c r="AL32" s="808" t="s">
        <v>23</v>
      </c>
    </row>
    <row r="33" spans="1:38" s="88" customFormat="1" ht="14.5" thickBot="1">
      <c r="A33" s="836"/>
      <c r="B33" s="838"/>
      <c r="C33" s="122" t="s">
        <v>24</v>
      </c>
      <c r="D33" s="122" t="s">
        <v>25</v>
      </c>
      <c r="E33" s="818"/>
      <c r="F33" s="818"/>
      <c r="G33" s="818"/>
      <c r="H33" s="829"/>
      <c r="I33" s="818"/>
      <c r="J33" s="123" t="s">
        <v>26</v>
      </c>
      <c r="K33" s="124" t="s">
        <v>27</v>
      </c>
      <c r="L33" s="122" t="s">
        <v>28</v>
      </c>
      <c r="M33" s="122" t="s">
        <v>29</v>
      </c>
      <c r="N33" s="122" t="s">
        <v>30</v>
      </c>
      <c r="O33" s="825"/>
      <c r="P33" s="125" t="s">
        <v>31</v>
      </c>
      <c r="Q33" s="125" t="s">
        <v>32</v>
      </c>
      <c r="R33" s="825"/>
      <c r="S33" s="818"/>
      <c r="T33" s="818"/>
      <c r="U33" s="126" t="s">
        <v>33</v>
      </c>
      <c r="V33" s="126" t="s">
        <v>34</v>
      </c>
      <c r="W33" s="825"/>
      <c r="X33" s="122" t="s">
        <v>35</v>
      </c>
      <c r="Y33" s="125" t="s">
        <v>36</v>
      </c>
      <c r="Z33" s="818"/>
      <c r="AA33" s="127" t="s">
        <v>37</v>
      </c>
      <c r="AB33" s="122" t="s">
        <v>38</v>
      </c>
      <c r="AC33" s="122" t="s">
        <v>39</v>
      </c>
      <c r="AD33" s="122" t="s">
        <v>40</v>
      </c>
      <c r="AE33" s="122" t="s">
        <v>41</v>
      </c>
      <c r="AF33" s="122" t="s">
        <v>42</v>
      </c>
      <c r="AG33" s="122" t="s">
        <v>43</v>
      </c>
      <c r="AH33" s="122" t="s">
        <v>44</v>
      </c>
      <c r="AI33" s="823"/>
      <c r="AJ33" s="823"/>
      <c r="AK33" s="807"/>
      <c r="AL33" s="809"/>
    </row>
    <row r="34" spans="1:38" s="97" customFormat="1" ht="14.5" thickTop="1">
      <c r="A34" s="1">
        <v>1</v>
      </c>
      <c r="B34" s="29" t="s">
        <v>282</v>
      </c>
      <c r="C34" s="1" t="s">
        <v>128</v>
      </c>
      <c r="D34" s="1" t="s">
        <v>1966</v>
      </c>
      <c r="E34" s="1" t="s">
        <v>173</v>
      </c>
      <c r="F34" s="1"/>
      <c r="G34" s="578" t="s">
        <v>3389</v>
      </c>
      <c r="H34" s="1" t="s">
        <v>1998</v>
      </c>
      <c r="I34" s="2" t="s">
        <v>1999</v>
      </c>
      <c r="J34" s="1">
        <v>1</v>
      </c>
      <c r="K34" s="1"/>
      <c r="L34" s="1">
        <v>1</v>
      </c>
      <c r="M34" s="1"/>
      <c r="N34" s="1"/>
      <c r="O34" s="1" t="s">
        <v>103</v>
      </c>
      <c r="P34" s="20">
        <v>44228</v>
      </c>
      <c r="Q34" s="4" t="str">
        <f t="shared" ca="1" si="1"/>
        <v>1 Tahun 6 Bulan4 Hari</v>
      </c>
      <c r="R34" s="1" t="s">
        <v>78</v>
      </c>
      <c r="S34" s="1"/>
      <c r="T34" s="1" t="s">
        <v>73</v>
      </c>
      <c r="U34" s="1" t="s">
        <v>68</v>
      </c>
      <c r="V34" s="1" t="s">
        <v>68</v>
      </c>
      <c r="W34" s="1" t="s">
        <v>76</v>
      </c>
      <c r="X34" s="2" t="s">
        <v>2731</v>
      </c>
      <c r="Y34" s="71">
        <v>37026</v>
      </c>
      <c r="Z34" s="4" t="str">
        <f t="shared" ca="1" si="2"/>
        <v>21 Tahun 2 Bulan</v>
      </c>
      <c r="AA34" s="1" t="s">
        <v>3168</v>
      </c>
      <c r="AB34" s="1"/>
      <c r="AC34" s="1" t="s">
        <v>4646</v>
      </c>
      <c r="AD34" s="1" t="s">
        <v>3169</v>
      </c>
      <c r="AE34" s="1"/>
      <c r="AF34" s="1"/>
      <c r="AG34" s="1"/>
      <c r="AH34" s="1" t="s">
        <v>68</v>
      </c>
      <c r="AI34" s="1"/>
      <c r="AJ34" s="552" t="s">
        <v>4181</v>
      </c>
      <c r="AK34" s="286"/>
      <c r="AL34" s="1"/>
    </row>
    <row r="35" spans="1:38" s="97" customFormat="1" ht="14">
      <c r="A35" s="1">
        <v>2</v>
      </c>
      <c r="B35" s="29" t="s">
        <v>282</v>
      </c>
      <c r="C35" s="1" t="s">
        <v>128</v>
      </c>
      <c r="D35" s="1" t="s">
        <v>1966</v>
      </c>
      <c r="E35" s="1" t="s">
        <v>173</v>
      </c>
      <c r="F35" s="1"/>
      <c r="G35" s="578" t="s">
        <v>3390</v>
      </c>
      <c r="H35" s="1" t="s">
        <v>2000</v>
      </c>
      <c r="I35" s="2" t="s">
        <v>2001</v>
      </c>
      <c r="J35" s="1">
        <v>1</v>
      </c>
      <c r="K35" s="1"/>
      <c r="L35" s="1">
        <v>1</v>
      </c>
      <c r="M35" s="1"/>
      <c r="N35" s="1"/>
      <c r="O35" s="1" t="s">
        <v>103</v>
      </c>
      <c r="P35" s="20">
        <v>44228</v>
      </c>
      <c r="Q35" s="4" t="str">
        <f t="shared" ca="1" si="1"/>
        <v>1 Tahun 6 Bulan4 Hari</v>
      </c>
      <c r="R35" s="1" t="s">
        <v>54</v>
      </c>
      <c r="S35" s="1"/>
      <c r="T35" s="1" t="s">
        <v>73</v>
      </c>
      <c r="U35" s="1" t="s">
        <v>68</v>
      </c>
      <c r="V35" s="1" t="s">
        <v>68</v>
      </c>
      <c r="W35" s="1" t="s">
        <v>76</v>
      </c>
      <c r="X35" s="2" t="s">
        <v>2732</v>
      </c>
      <c r="Y35" s="71">
        <v>36798</v>
      </c>
      <c r="Z35" s="4" t="str">
        <f t="shared" ca="1" si="2"/>
        <v>21 Tahun 10 Bulan</v>
      </c>
      <c r="AA35" s="1" t="s">
        <v>3170</v>
      </c>
      <c r="AB35" s="1"/>
      <c r="AC35" s="1" t="s">
        <v>4646</v>
      </c>
      <c r="AD35" s="1" t="s">
        <v>3171</v>
      </c>
      <c r="AE35" s="1"/>
      <c r="AF35" s="1"/>
      <c r="AG35" s="1"/>
      <c r="AH35" s="1" t="s">
        <v>68</v>
      </c>
      <c r="AI35" s="1"/>
      <c r="AJ35" s="552" t="s">
        <v>4182</v>
      </c>
      <c r="AK35" s="286"/>
      <c r="AL35" s="1"/>
    </row>
    <row r="36" spans="1:38" s="97" customFormat="1" ht="14">
      <c r="A36" s="1">
        <v>4</v>
      </c>
      <c r="B36" s="29" t="s">
        <v>282</v>
      </c>
      <c r="C36" s="1" t="s">
        <v>128</v>
      </c>
      <c r="D36" s="1" t="s">
        <v>1966</v>
      </c>
      <c r="E36" s="1" t="s">
        <v>173</v>
      </c>
      <c r="F36" s="1"/>
      <c r="G36" s="578" t="s">
        <v>3391</v>
      </c>
      <c r="H36" s="1" t="s">
        <v>2002</v>
      </c>
      <c r="I36" s="2" t="s">
        <v>2003</v>
      </c>
      <c r="J36" s="1">
        <v>1</v>
      </c>
      <c r="K36" s="1"/>
      <c r="L36" s="1">
        <v>1</v>
      </c>
      <c r="M36" s="1"/>
      <c r="N36" s="1"/>
      <c r="O36" s="1" t="s">
        <v>103</v>
      </c>
      <c r="P36" s="20">
        <v>44228</v>
      </c>
      <c r="Q36" s="4" t="str">
        <f t="shared" ca="1" si="1"/>
        <v>1 Tahun 6 Bulan4 Hari</v>
      </c>
      <c r="R36" s="1" t="s">
        <v>54</v>
      </c>
      <c r="S36" s="1"/>
      <c r="T36" s="1" t="s">
        <v>63</v>
      </c>
      <c r="U36" s="1" t="s">
        <v>68</v>
      </c>
      <c r="V36" s="1" t="s">
        <v>68</v>
      </c>
      <c r="W36" s="1" t="s">
        <v>76</v>
      </c>
      <c r="X36" s="2" t="s">
        <v>2733</v>
      </c>
      <c r="Y36" s="71">
        <v>36105</v>
      </c>
      <c r="Z36" s="4" t="str">
        <f t="shared" ca="1" si="2"/>
        <v>23 Tahun 8 Bulan</v>
      </c>
      <c r="AA36" s="1"/>
      <c r="AB36" s="1"/>
      <c r="AC36" s="1" t="s">
        <v>4646</v>
      </c>
      <c r="AD36" s="1" t="s">
        <v>3172</v>
      </c>
      <c r="AE36" s="1"/>
      <c r="AF36" s="1"/>
      <c r="AG36" s="1"/>
      <c r="AH36" s="1" t="s">
        <v>68</v>
      </c>
      <c r="AI36" s="1"/>
      <c r="AJ36" s="552" t="s">
        <v>4183</v>
      </c>
      <c r="AK36" s="286"/>
      <c r="AL36" s="1"/>
    </row>
    <row r="37" spans="1:38" s="97" customFormat="1" ht="14">
      <c r="A37" s="1">
        <v>5</v>
      </c>
      <c r="B37" s="29" t="s">
        <v>282</v>
      </c>
      <c r="C37" s="1" t="s">
        <v>128</v>
      </c>
      <c r="D37" s="1" t="s">
        <v>1966</v>
      </c>
      <c r="E37" s="1" t="s">
        <v>173</v>
      </c>
      <c r="F37" s="1"/>
      <c r="G37" s="578" t="s">
        <v>3392</v>
      </c>
      <c r="H37" s="1" t="s">
        <v>2004</v>
      </c>
      <c r="I37" s="2" t="s">
        <v>2005</v>
      </c>
      <c r="J37" s="1">
        <v>1</v>
      </c>
      <c r="K37" s="1"/>
      <c r="L37" s="1">
        <v>1</v>
      </c>
      <c r="M37" s="1"/>
      <c r="N37" s="1"/>
      <c r="O37" s="1" t="s">
        <v>103</v>
      </c>
      <c r="P37" s="20">
        <v>44228</v>
      </c>
      <c r="Q37" s="4" t="str">
        <f t="shared" ca="1" si="1"/>
        <v>1 Tahun 6 Bulan4 Hari</v>
      </c>
      <c r="R37" s="1" t="s">
        <v>54</v>
      </c>
      <c r="S37" s="1"/>
      <c r="T37" s="1" t="s">
        <v>73</v>
      </c>
      <c r="U37" s="1" t="s">
        <v>68</v>
      </c>
      <c r="V37" s="1" t="s">
        <v>68</v>
      </c>
      <c r="W37" s="1" t="s">
        <v>76</v>
      </c>
      <c r="X37" s="2" t="s">
        <v>2734</v>
      </c>
      <c r="Y37" s="71">
        <v>25734</v>
      </c>
      <c r="Z37" s="4" t="str">
        <f t="shared" ca="1" si="2"/>
        <v>52 Tahun 1 Bulan</v>
      </c>
      <c r="AA37" s="1"/>
      <c r="AB37" s="1"/>
      <c r="AC37" s="1" t="s">
        <v>4646</v>
      </c>
      <c r="AD37" s="1" t="s">
        <v>3169</v>
      </c>
      <c r="AE37" s="1"/>
      <c r="AF37" s="1"/>
      <c r="AG37" s="1"/>
      <c r="AH37" s="1" t="s">
        <v>68</v>
      </c>
      <c r="AI37" s="1"/>
      <c r="AJ37" s="1"/>
      <c r="AK37" s="286"/>
      <c r="AL37" s="1"/>
    </row>
    <row r="38" spans="1:38" s="97" customFormat="1" ht="14">
      <c r="A38" s="1">
        <v>6</v>
      </c>
      <c r="B38" s="29" t="s">
        <v>282</v>
      </c>
      <c r="C38" s="1" t="s">
        <v>128</v>
      </c>
      <c r="D38" s="1" t="s">
        <v>1966</v>
      </c>
      <c r="E38" s="1" t="s">
        <v>173</v>
      </c>
      <c r="F38" s="1"/>
      <c r="G38" s="578" t="s">
        <v>3393</v>
      </c>
      <c r="H38" s="1" t="s">
        <v>2006</v>
      </c>
      <c r="I38" s="2" t="s">
        <v>2007</v>
      </c>
      <c r="J38" s="1">
        <v>1</v>
      </c>
      <c r="K38" s="1"/>
      <c r="L38" s="1">
        <v>1</v>
      </c>
      <c r="M38" s="1"/>
      <c r="N38" s="1"/>
      <c r="O38" s="1" t="s">
        <v>103</v>
      </c>
      <c r="P38" s="20">
        <v>44228</v>
      </c>
      <c r="Q38" s="4" t="str">
        <f t="shared" ca="1" si="1"/>
        <v>1 Tahun 6 Bulan4 Hari</v>
      </c>
      <c r="R38" s="1" t="s">
        <v>81</v>
      </c>
      <c r="S38" s="1"/>
      <c r="T38" s="1" t="s">
        <v>49</v>
      </c>
      <c r="U38" s="1" t="s">
        <v>66</v>
      </c>
      <c r="V38" s="1" t="s">
        <v>182</v>
      </c>
      <c r="W38" s="1" t="s">
        <v>56</v>
      </c>
      <c r="X38" s="2" t="s">
        <v>2434</v>
      </c>
      <c r="Y38" s="71">
        <v>30349</v>
      </c>
      <c r="Z38" s="4" t="str">
        <f t="shared" ca="1" si="2"/>
        <v>39 Tahun 6 Bulan</v>
      </c>
      <c r="AA38" s="1" t="s">
        <v>3173</v>
      </c>
      <c r="AB38" s="1"/>
      <c r="AC38" s="1" t="s">
        <v>4646</v>
      </c>
      <c r="AD38" s="1" t="s">
        <v>3174</v>
      </c>
      <c r="AE38" s="1"/>
      <c r="AF38" s="1"/>
      <c r="AG38" s="1"/>
      <c r="AH38" s="1" t="s">
        <v>66</v>
      </c>
      <c r="AI38" s="1"/>
      <c r="AJ38" s="552" t="s">
        <v>4184</v>
      </c>
      <c r="AK38" s="286"/>
      <c r="AL38" s="1"/>
    </row>
    <row r="39" spans="1:38" s="97" customFormat="1" ht="14">
      <c r="A39" s="1">
        <v>7</v>
      </c>
      <c r="B39" s="29" t="s">
        <v>282</v>
      </c>
      <c r="C39" s="1" t="s">
        <v>128</v>
      </c>
      <c r="D39" s="1" t="s">
        <v>1966</v>
      </c>
      <c r="E39" s="1" t="s">
        <v>173</v>
      </c>
      <c r="F39" s="1"/>
      <c r="G39" s="578" t="s">
        <v>3394</v>
      </c>
      <c r="H39" s="1" t="s">
        <v>2008</v>
      </c>
      <c r="I39" s="2" t="s">
        <v>2009</v>
      </c>
      <c r="J39" s="1">
        <v>1</v>
      </c>
      <c r="K39" s="1"/>
      <c r="L39" s="1">
        <v>1</v>
      </c>
      <c r="M39" s="1"/>
      <c r="N39" s="1"/>
      <c r="O39" s="1" t="s">
        <v>103</v>
      </c>
      <c r="P39" s="20">
        <v>44228</v>
      </c>
      <c r="Q39" s="4" t="str">
        <f t="shared" ca="1" si="1"/>
        <v>1 Tahun 6 Bulan4 Hari</v>
      </c>
      <c r="R39" s="1" t="s">
        <v>52</v>
      </c>
      <c r="S39" s="1"/>
      <c r="T39" s="1" t="s">
        <v>63</v>
      </c>
      <c r="U39" s="1" t="s">
        <v>68</v>
      </c>
      <c r="V39" s="1" t="s">
        <v>84</v>
      </c>
      <c r="W39" s="1" t="s">
        <v>88</v>
      </c>
      <c r="X39" s="2" t="s">
        <v>2735</v>
      </c>
      <c r="Y39" s="71">
        <v>29953</v>
      </c>
      <c r="Z39" s="4" t="str">
        <f t="shared" ca="1" si="2"/>
        <v>40 Tahun 7 Bulan</v>
      </c>
      <c r="AA39" s="1" t="s">
        <v>3175</v>
      </c>
      <c r="AB39" s="1"/>
      <c r="AC39" s="1" t="s">
        <v>4646</v>
      </c>
      <c r="AD39" s="1" t="s">
        <v>3176</v>
      </c>
      <c r="AE39" s="1"/>
      <c r="AF39" s="1"/>
      <c r="AG39" s="1"/>
      <c r="AH39" s="1" t="s">
        <v>68</v>
      </c>
      <c r="AI39" s="1"/>
      <c r="AJ39" s="1"/>
      <c r="AK39" s="286"/>
      <c r="AL39" s="1"/>
    </row>
    <row r="40" spans="1:38" s="97" customFormat="1" ht="14">
      <c r="A40" s="1">
        <v>8</v>
      </c>
      <c r="B40" s="29" t="s">
        <v>282</v>
      </c>
      <c r="C40" s="1" t="s">
        <v>128</v>
      </c>
      <c r="D40" s="1" t="s">
        <v>1966</v>
      </c>
      <c r="E40" s="1" t="s">
        <v>173</v>
      </c>
      <c r="F40" s="1"/>
      <c r="G40" s="578" t="s">
        <v>3395</v>
      </c>
      <c r="H40" s="1" t="s">
        <v>2010</v>
      </c>
      <c r="I40" s="2" t="s">
        <v>2011</v>
      </c>
      <c r="J40" s="1">
        <v>1</v>
      </c>
      <c r="K40" s="1"/>
      <c r="L40" s="1">
        <v>1</v>
      </c>
      <c r="M40" s="1"/>
      <c r="N40" s="1"/>
      <c r="O40" s="1" t="s">
        <v>103</v>
      </c>
      <c r="P40" s="20">
        <v>44228</v>
      </c>
      <c r="Q40" s="4" t="str">
        <f t="shared" ca="1" si="1"/>
        <v>1 Tahun 6 Bulan4 Hari</v>
      </c>
      <c r="R40" s="1" t="s">
        <v>81</v>
      </c>
      <c r="S40" s="1"/>
      <c r="T40" s="1" t="s">
        <v>73</v>
      </c>
      <c r="U40" s="1" t="s">
        <v>74</v>
      </c>
      <c r="V40" s="1" t="s">
        <v>91</v>
      </c>
      <c r="W40" s="1" t="s">
        <v>76</v>
      </c>
      <c r="X40" s="2" t="s">
        <v>57</v>
      </c>
      <c r="Y40" s="71">
        <v>28955</v>
      </c>
      <c r="Z40" s="4" t="str">
        <f t="shared" ca="1" si="2"/>
        <v>43 Tahun 3 Bulan</v>
      </c>
      <c r="AA40" s="1" t="s">
        <v>3177</v>
      </c>
      <c r="AB40" s="1"/>
      <c r="AC40" s="1" t="s">
        <v>4646</v>
      </c>
      <c r="AD40" s="1" t="s">
        <v>3147</v>
      </c>
      <c r="AE40" s="1"/>
      <c r="AF40" s="1" t="s">
        <v>57</v>
      </c>
      <c r="AG40" s="1"/>
      <c r="AH40" s="1"/>
      <c r="AI40" s="1"/>
      <c r="AJ40" s="552" t="s">
        <v>4185</v>
      </c>
      <c r="AK40" s="286"/>
      <c r="AL40" s="1"/>
    </row>
    <row r="41" spans="1:38" s="97" customFormat="1" ht="14">
      <c r="A41" s="1">
        <v>9</v>
      </c>
      <c r="B41" s="29" t="s">
        <v>282</v>
      </c>
      <c r="C41" s="1" t="s">
        <v>128</v>
      </c>
      <c r="D41" s="1" t="s">
        <v>1966</v>
      </c>
      <c r="E41" s="1" t="s">
        <v>173</v>
      </c>
      <c r="F41" s="1"/>
      <c r="G41" s="578" t="s">
        <v>3396</v>
      </c>
      <c r="H41" s="1" t="s">
        <v>2012</v>
      </c>
      <c r="I41" s="2" t="s">
        <v>2013</v>
      </c>
      <c r="J41" s="1">
        <v>1</v>
      </c>
      <c r="K41" s="1"/>
      <c r="L41" s="1">
        <v>1</v>
      </c>
      <c r="M41" s="1"/>
      <c r="N41" s="1"/>
      <c r="O41" s="1" t="s">
        <v>103</v>
      </c>
      <c r="P41" s="20">
        <v>44228</v>
      </c>
      <c r="Q41" s="4" t="str">
        <f t="shared" ca="1" si="1"/>
        <v>1 Tahun 6 Bulan4 Hari</v>
      </c>
      <c r="R41" s="1" t="s">
        <v>52</v>
      </c>
      <c r="S41" s="1"/>
      <c r="T41" s="1" t="s">
        <v>73</v>
      </c>
      <c r="U41" s="1" t="s">
        <v>68</v>
      </c>
      <c r="V41" s="1" t="s">
        <v>229</v>
      </c>
      <c r="W41" s="1" t="s">
        <v>76</v>
      </c>
      <c r="X41" s="2" t="s">
        <v>2736</v>
      </c>
      <c r="Y41" s="71">
        <v>33342</v>
      </c>
      <c r="Z41" s="4" t="str">
        <f t="shared" ca="1" si="2"/>
        <v>31 Tahun 3 Bulan</v>
      </c>
      <c r="AA41" s="1" t="s">
        <v>3178</v>
      </c>
      <c r="AB41" s="1"/>
      <c r="AC41" s="1" t="s">
        <v>4646</v>
      </c>
      <c r="AD41" s="1" t="s">
        <v>3147</v>
      </c>
      <c r="AE41" s="1"/>
      <c r="AF41" s="1" t="s">
        <v>57</v>
      </c>
      <c r="AG41" s="1"/>
      <c r="AH41" s="1"/>
      <c r="AI41" s="1"/>
      <c r="AJ41" s="552" t="s">
        <v>4186</v>
      </c>
      <c r="AK41" s="286"/>
      <c r="AL41" s="1"/>
    </row>
    <row r="42" spans="1:38" s="97" customFormat="1" ht="14">
      <c r="A42" s="1">
        <v>10</v>
      </c>
      <c r="B42" s="29" t="s">
        <v>282</v>
      </c>
      <c r="C42" s="1" t="s">
        <v>128</v>
      </c>
      <c r="D42" s="1" t="s">
        <v>1966</v>
      </c>
      <c r="E42" s="1" t="s">
        <v>173</v>
      </c>
      <c r="F42" s="1"/>
      <c r="G42" s="578" t="s">
        <v>3397</v>
      </c>
      <c r="H42" s="1" t="s">
        <v>2014</v>
      </c>
      <c r="I42" s="543" t="s">
        <v>2015</v>
      </c>
      <c r="J42" s="1">
        <v>1</v>
      </c>
      <c r="K42" s="1"/>
      <c r="L42" s="1">
        <v>1</v>
      </c>
      <c r="M42" s="1"/>
      <c r="N42" s="1"/>
      <c r="O42" s="1" t="s">
        <v>103</v>
      </c>
      <c r="P42" s="20">
        <v>44228</v>
      </c>
      <c r="Q42" s="4" t="str">
        <f t="shared" ca="1" si="1"/>
        <v>1 Tahun 6 Bulan4 Hari</v>
      </c>
      <c r="R42" s="1" t="s">
        <v>81</v>
      </c>
      <c r="S42" s="1"/>
      <c r="T42" s="1" t="s">
        <v>63</v>
      </c>
      <c r="U42" s="1" t="s">
        <v>68</v>
      </c>
      <c r="V42" s="1" t="s">
        <v>135</v>
      </c>
      <c r="W42" s="1" t="s">
        <v>76</v>
      </c>
      <c r="X42" s="2" t="s">
        <v>135</v>
      </c>
      <c r="Y42" s="71">
        <v>36657</v>
      </c>
      <c r="Z42" s="4" t="str">
        <f t="shared" ca="1" si="2"/>
        <v>22 Tahun 2 Bulan</v>
      </c>
      <c r="AA42" s="1" t="s">
        <v>3179</v>
      </c>
      <c r="AB42" s="1"/>
      <c r="AC42" s="1" t="s">
        <v>4646</v>
      </c>
      <c r="AD42" s="1" t="s">
        <v>2990</v>
      </c>
      <c r="AE42" s="1"/>
      <c r="AF42" s="1" t="s">
        <v>57</v>
      </c>
      <c r="AG42" s="1"/>
      <c r="AH42" s="1"/>
      <c r="AI42" s="1"/>
      <c r="AJ42" s="552" t="s">
        <v>4187</v>
      </c>
      <c r="AK42" s="286"/>
      <c r="AL42" s="1"/>
    </row>
    <row r="43" spans="1:38" s="97" customFormat="1" ht="14">
      <c r="A43" s="1">
        <v>11</v>
      </c>
      <c r="B43" s="29" t="s">
        <v>282</v>
      </c>
      <c r="C43" s="1" t="s">
        <v>128</v>
      </c>
      <c r="D43" s="1" t="s">
        <v>1966</v>
      </c>
      <c r="E43" s="1" t="s">
        <v>173</v>
      </c>
      <c r="F43" s="1"/>
      <c r="G43" s="578" t="s">
        <v>3398</v>
      </c>
      <c r="H43" s="5" t="s">
        <v>4479</v>
      </c>
      <c r="I43" s="2" t="s">
        <v>2016</v>
      </c>
      <c r="J43" s="1">
        <v>1</v>
      </c>
      <c r="K43" s="1"/>
      <c r="L43" s="1">
        <v>1</v>
      </c>
      <c r="M43" s="1"/>
      <c r="N43" s="1"/>
      <c r="O43" s="1" t="s">
        <v>103</v>
      </c>
      <c r="P43" s="20">
        <v>44228</v>
      </c>
      <c r="Q43" s="4" t="str">
        <f t="shared" ca="1" si="1"/>
        <v>1 Tahun 6 Bulan4 Hari</v>
      </c>
      <c r="R43" s="1" t="s">
        <v>52</v>
      </c>
      <c r="S43" s="1"/>
      <c r="T43" s="1" t="s">
        <v>63</v>
      </c>
      <c r="U43" s="1" t="s">
        <v>68</v>
      </c>
      <c r="V43" s="1" t="s">
        <v>68</v>
      </c>
      <c r="W43" s="1" t="s">
        <v>88</v>
      </c>
      <c r="X43" s="2" t="s">
        <v>2738</v>
      </c>
      <c r="Y43" s="71">
        <v>34028</v>
      </c>
      <c r="Z43" s="4" t="str">
        <f t="shared" ca="1" si="2"/>
        <v>29 Tahun 5 Bulan</v>
      </c>
      <c r="AA43" s="1" t="s">
        <v>3180</v>
      </c>
      <c r="AB43" s="1"/>
      <c r="AC43" s="1" t="s">
        <v>4646</v>
      </c>
      <c r="AD43" s="1" t="s">
        <v>2996</v>
      </c>
      <c r="AE43" s="1"/>
      <c r="AF43" s="1"/>
      <c r="AG43" s="1"/>
      <c r="AH43" s="1" t="s">
        <v>68</v>
      </c>
      <c r="AI43" s="1"/>
      <c r="AJ43" s="552" t="s">
        <v>4188</v>
      </c>
      <c r="AK43" s="286"/>
      <c r="AL43" s="1">
        <v>857240630</v>
      </c>
    </row>
    <row r="44" spans="1:38" s="97" customFormat="1" ht="14">
      <c r="A44" s="1">
        <v>12</v>
      </c>
      <c r="B44" s="29" t="s">
        <v>282</v>
      </c>
      <c r="C44" s="1" t="s">
        <v>128</v>
      </c>
      <c r="D44" s="1" t="s">
        <v>1966</v>
      </c>
      <c r="E44" s="1" t="s">
        <v>173</v>
      </c>
      <c r="F44" s="1"/>
      <c r="G44" s="578" t="s">
        <v>3399</v>
      </c>
      <c r="H44" s="1" t="s">
        <v>2017</v>
      </c>
      <c r="I44" s="2" t="s">
        <v>2018</v>
      </c>
      <c r="J44" s="1">
        <v>1</v>
      </c>
      <c r="K44" s="1"/>
      <c r="L44" s="1">
        <v>1</v>
      </c>
      <c r="M44" s="1"/>
      <c r="N44" s="1"/>
      <c r="O44" s="1" t="s">
        <v>103</v>
      </c>
      <c r="P44" s="20">
        <v>44228</v>
      </c>
      <c r="Q44" s="4" t="str">
        <f t="shared" ca="1" si="1"/>
        <v>1 Tahun 6 Bulan4 Hari</v>
      </c>
      <c r="R44" s="1" t="s">
        <v>54</v>
      </c>
      <c r="S44" s="1"/>
      <c r="T44" s="1" t="s">
        <v>73</v>
      </c>
      <c r="U44" s="1" t="s">
        <v>68</v>
      </c>
      <c r="V44" s="1" t="s">
        <v>229</v>
      </c>
      <c r="W44" s="1" t="s">
        <v>76</v>
      </c>
      <c r="X44" s="2" t="s">
        <v>2739</v>
      </c>
      <c r="Y44" s="71">
        <v>34257</v>
      </c>
      <c r="Z44" s="4" t="str">
        <f t="shared" ca="1" si="2"/>
        <v>28 Tahun 9 Bulan</v>
      </c>
      <c r="AA44" s="1" t="s">
        <v>3181</v>
      </c>
      <c r="AB44" s="1"/>
      <c r="AC44" s="1" t="s">
        <v>4646</v>
      </c>
      <c r="AD44" s="1" t="s">
        <v>4673</v>
      </c>
      <c r="AE44" s="1"/>
      <c r="AF44" s="1"/>
      <c r="AG44" s="1"/>
      <c r="AH44" s="1" t="s">
        <v>68</v>
      </c>
      <c r="AI44" s="1"/>
      <c r="AJ44" s="552" t="s">
        <v>4189</v>
      </c>
      <c r="AK44" s="286"/>
      <c r="AL44" s="1"/>
    </row>
    <row r="45" spans="1:38" s="97" customFormat="1" ht="14">
      <c r="A45" s="1">
        <v>14</v>
      </c>
      <c r="B45" s="29" t="s">
        <v>282</v>
      </c>
      <c r="C45" s="1" t="s">
        <v>128</v>
      </c>
      <c r="D45" s="1" t="s">
        <v>1966</v>
      </c>
      <c r="E45" s="1" t="s">
        <v>173</v>
      </c>
      <c r="F45" s="1"/>
      <c r="G45" s="578" t="s">
        <v>3400</v>
      </c>
      <c r="H45" s="1" t="s">
        <v>2019</v>
      </c>
      <c r="I45" s="2" t="s">
        <v>2020</v>
      </c>
      <c r="J45" s="1">
        <v>1</v>
      </c>
      <c r="K45" s="1"/>
      <c r="L45" s="1">
        <v>1</v>
      </c>
      <c r="M45" s="1"/>
      <c r="N45" s="1"/>
      <c r="O45" s="1" t="s">
        <v>103</v>
      </c>
      <c r="P45" s="20">
        <v>44240</v>
      </c>
      <c r="Q45" s="4" t="str">
        <f t="shared" ca="1" si="1"/>
        <v>1 Tahun 5 Bulan23 Hari</v>
      </c>
      <c r="R45" s="1" t="s">
        <v>52</v>
      </c>
      <c r="S45" s="1"/>
      <c r="T45" s="1" t="s">
        <v>63</v>
      </c>
      <c r="U45" s="1" t="s">
        <v>68</v>
      </c>
      <c r="V45" s="1" t="s">
        <v>68</v>
      </c>
      <c r="W45" s="1" t="s">
        <v>76</v>
      </c>
      <c r="X45" s="2" t="s">
        <v>2740</v>
      </c>
      <c r="Y45" s="71">
        <v>34189</v>
      </c>
      <c r="Z45" s="4" t="str">
        <f t="shared" ca="1" si="2"/>
        <v>28 Tahun 11 Bulan</v>
      </c>
      <c r="AA45" s="1"/>
      <c r="AB45" s="1"/>
      <c r="AC45" s="1" t="s">
        <v>4646</v>
      </c>
      <c r="AD45" s="1" t="s">
        <v>3171</v>
      </c>
      <c r="AE45" s="1"/>
      <c r="AF45" s="1"/>
      <c r="AG45" s="1"/>
      <c r="AH45" s="1" t="s">
        <v>68</v>
      </c>
      <c r="AI45" s="1"/>
      <c r="AJ45" s="1"/>
      <c r="AK45" s="286"/>
      <c r="AL45" s="1"/>
    </row>
    <row r="46" spans="1:38" s="97" customFormat="1" ht="14">
      <c r="A46" s="1">
        <v>15</v>
      </c>
      <c r="B46" s="29" t="s">
        <v>282</v>
      </c>
      <c r="C46" s="1" t="s">
        <v>128</v>
      </c>
      <c r="D46" s="1" t="s">
        <v>1966</v>
      </c>
      <c r="E46" s="1" t="s">
        <v>173</v>
      </c>
      <c r="F46" s="1"/>
      <c r="G46" s="561" t="s">
        <v>3401</v>
      </c>
      <c r="H46" s="1" t="s">
        <v>2024</v>
      </c>
      <c r="I46" s="2" t="s">
        <v>2025</v>
      </c>
      <c r="J46" s="1">
        <v>1</v>
      </c>
      <c r="K46" s="1"/>
      <c r="L46" s="1">
        <v>1</v>
      </c>
      <c r="M46" s="1"/>
      <c r="N46" s="1"/>
      <c r="O46" s="1" t="s">
        <v>103</v>
      </c>
      <c r="P46" s="20">
        <v>44287</v>
      </c>
      <c r="Q46" s="4" t="str">
        <f t="shared" ca="1" si="1"/>
        <v>1 Tahun 4 Bulan4 Hari</v>
      </c>
      <c r="R46" s="1" t="s">
        <v>52</v>
      </c>
      <c r="S46" s="1"/>
      <c r="T46" s="1" t="s">
        <v>63</v>
      </c>
      <c r="U46" s="1" t="s">
        <v>68</v>
      </c>
      <c r="V46" s="1" t="s">
        <v>180</v>
      </c>
      <c r="W46" s="1" t="s">
        <v>76</v>
      </c>
      <c r="X46" s="2" t="s">
        <v>2742</v>
      </c>
      <c r="Y46" s="71">
        <v>29586</v>
      </c>
      <c r="Z46" s="4" t="str">
        <f t="shared" ca="1" si="2"/>
        <v>41 Tahun 7 Bulan</v>
      </c>
      <c r="AA46" s="1" t="s">
        <v>3184</v>
      </c>
      <c r="AB46" s="1"/>
      <c r="AC46" s="1" t="s">
        <v>4646</v>
      </c>
      <c r="AD46" s="1" t="s">
        <v>3185</v>
      </c>
      <c r="AE46" s="1"/>
      <c r="AF46" s="1"/>
      <c r="AG46" s="1"/>
      <c r="AH46" s="1" t="s">
        <v>68</v>
      </c>
      <c r="AI46" s="1"/>
      <c r="AJ46" s="552" t="s">
        <v>4237</v>
      </c>
      <c r="AK46" s="286"/>
      <c r="AL46" s="1"/>
    </row>
    <row r="47" spans="1:38" s="637" customFormat="1" ht="14">
      <c r="A47" s="1">
        <v>18</v>
      </c>
      <c r="B47" s="29" t="s">
        <v>282</v>
      </c>
      <c r="C47" s="1" t="s">
        <v>128</v>
      </c>
      <c r="D47" s="1" t="s">
        <v>1966</v>
      </c>
      <c r="E47" s="1" t="s">
        <v>173</v>
      </c>
      <c r="F47" s="1"/>
      <c r="G47" s="1" t="s">
        <v>3765</v>
      </c>
      <c r="H47" s="5" t="s">
        <v>3624</v>
      </c>
      <c r="I47" s="2" t="s">
        <v>3625</v>
      </c>
      <c r="J47" s="1">
        <v>1</v>
      </c>
      <c r="K47" s="1"/>
      <c r="L47" s="667">
        <v>1</v>
      </c>
      <c r="M47" s="1"/>
      <c r="N47" s="1"/>
      <c r="O47" s="1" t="s">
        <v>103</v>
      </c>
      <c r="P47" s="20">
        <v>44375</v>
      </c>
      <c r="Q47" s="4" t="str">
        <f t="shared" ca="1" si="1"/>
        <v>1 Tahun 1 Bulan8 Hari</v>
      </c>
      <c r="R47" s="1" t="s">
        <v>81</v>
      </c>
      <c r="S47" s="1"/>
      <c r="T47" s="1" t="s">
        <v>73</v>
      </c>
      <c r="U47" s="1" t="s">
        <v>68</v>
      </c>
      <c r="V47" s="1" t="s">
        <v>84</v>
      </c>
      <c r="W47" s="1" t="s">
        <v>76</v>
      </c>
      <c r="X47" s="2" t="s">
        <v>84</v>
      </c>
      <c r="Y47" s="71">
        <v>35133</v>
      </c>
      <c r="Z47" s="4" t="str">
        <f t="shared" ca="1" si="2"/>
        <v>26 Tahun 4 Bulan</v>
      </c>
      <c r="AA47" s="1"/>
      <c r="AB47" s="1"/>
      <c r="AC47" s="1" t="s">
        <v>4646</v>
      </c>
      <c r="AD47" s="1" t="s">
        <v>3626</v>
      </c>
      <c r="AE47" s="1"/>
      <c r="AF47" s="1" t="s">
        <v>57</v>
      </c>
      <c r="AG47" s="1" t="s">
        <v>74</v>
      </c>
      <c r="AH47" s="1"/>
      <c r="AI47" s="1"/>
      <c r="AJ47" s="552" t="s">
        <v>4295</v>
      </c>
      <c r="AK47" s="286"/>
      <c r="AL47" s="1"/>
    </row>
    <row r="48" spans="1:38" s="637" customFormat="1" ht="14">
      <c r="A48" s="1">
        <v>19</v>
      </c>
      <c r="B48" s="47" t="s">
        <v>282</v>
      </c>
      <c r="C48" s="1" t="s">
        <v>128</v>
      </c>
      <c r="D48" s="7" t="s">
        <v>1966</v>
      </c>
      <c r="E48" s="1" t="s">
        <v>173</v>
      </c>
      <c r="F48" s="585"/>
      <c r="G48" s="638" t="s">
        <v>4021</v>
      </c>
      <c r="H48" s="566" t="s">
        <v>3816</v>
      </c>
      <c r="I48" s="67" t="s">
        <v>3817</v>
      </c>
      <c r="J48" s="551">
        <v>1</v>
      </c>
      <c r="K48" s="585"/>
      <c r="L48" s="1">
        <v>1</v>
      </c>
      <c r="M48" s="1"/>
      <c r="N48" s="551"/>
      <c r="O48" s="1" t="s">
        <v>103</v>
      </c>
      <c r="P48" s="596">
        <v>44392</v>
      </c>
      <c r="Q48" s="4" t="str">
        <f t="shared" ca="1" si="1"/>
        <v>1 Tahun 0 Bulan21 Hari</v>
      </c>
      <c r="R48" s="1" t="s">
        <v>81</v>
      </c>
      <c r="S48" s="66"/>
      <c r="T48" s="1" t="s">
        <v>73</v>
      </c>
      <c r="U48" s="1" t="s">
        <v>74</v>
      </c>
      <c r="V48" s="1" t="s">
        <v>91</v>
      </c>
      <c r="W48" s="585" t="s">
        <v>71</v>
      </c>
      <c r="X48" s="68" t="s">
        <v>57</v>
      </c>
      <c r="Y48" s="568">
        <v>26962</v>
      </c>
      <c r="Z48" s="47" t="str">
        <f t="shared" ca="1" si="2"/>
        <v>48 Tahun 9 Bulan</v>
      </c>
      <c r="AA48" s="5"/>
      <c r="AB48" s="1"/>
      <c r="AC48" s="1" t="s">
        <v>4646</v>
      </c>
      <c r="AD48" s="65" t="s">
        <v>3818</v>
      </c>
      <c r="AE48" s="1" t="s">
        <v>74</v>
      </c>
      <c r="AF48" s="65" t="s">
        <v>57</v>
      </c>
      <c r="AG48" s="65"/>
      <c r="AH48" s="65"/>
      <c r="AI48" s="565"/>
      <c r="AJ48" s="1"/>
      <c r="AK48" s="576"/>
      <c r="AL48" s="597"/>
    </row>
    <row r="49" spans="1:38" s="637" customFormat="1" ht="14">
      <c r="A49" s="1">
        <v>21</v>
      </c>
      <c r="B49" s="47" t="s">
        <v>282</v>
      </c>
      <c r="C49" s="1" t="s">
        <v>128</v>
      </c>
      <c r="D49" s="7" t="s">
        <v>1966</v>
      </c>
      <c r="E49" s="1" t="s">
        <v>173</v>
      </c>
      <c r="F49" s="585"/>
      <c r="G49" s="566" t="s">
        <v>4023</v>
      </c>
      <c r="H49" s="566" t="s">
        <v>3823</v>
      </c>
      <c r="I49" s="67" t="s">
        <v>3824</v>
      </c>
      <c r="J49" s="551">
        <v>1</v>
      </c>
      <c r="K49" s="585"/>
      <c r="L49" s="1">
        <v>1</v>
      </c>
      <c r="M49" s="1"/>
      <c r="N49" s="551"/>
      <c r="O49" s="1" t="s">
        <v>103</v>
      </c>
      <c r="P49" s="596">
        <v>44392</v>
      </c>
      <c r="Q49" s="4" t="str">
        <f t="shared" ca="1" si="1"/>
        <v>1 Tahun 0 Bulan21 Hari</v>
      </c>
      <c r="R49" s="1" t="s">
        <v>78</v>
      </c>
      <c r="S49" s="66"/>
      <c r="T49" s="1" t="s">
        <v>73</v>
      </c>
      <c r="U49" s="1" t="s">
        <v>68</v>
      </c>
      <c r="V49" s="1" t="s">
        <v>229</v>
      </c>
      <c r="W49" s="585" t="s">
        <v>56</v>
      </c>
      <c r="X49" s="68" t="s">
        <v>180</v>
      </c>
      <c r="Y49" s="568">
        <v>32777</v>
      </c>
      <c r="Z49" s="47" t="str">
        <f t="shared" ca="1" si="2"/>
        <v>32 Tahun 10 Bulan</v>
      </c>
      <c r="AA49" s="5"/>
      <c r="AB49" s="1"/>
      <c r="AC49" s="1" t="s">
        <v>4646</v>
      </c>
      <c r="AD49" s="65" t="s">
        <v>3825</v>
      </c>
      <c r="AE49" s="1"/>
      <c r="AF49" s="65"/>
      <c r="AG49" s="65" t="s">
        <v>57</v>
      </c>
      <c r="AH49" s="65"/>
      <c r="AI49" s="565"/>
      <c r="AJ49" s="1"/>
      <c r="AK49" s="576"/>
      <c r="AL49" s="597"/>
    </row>
    <row r="50" spans="1:38" s="637" customFormat="1" ht="14">
      <c r="A50" s="1">
        <v>22</v>
      </c>
      <c r="B50" s="47" t="s">
        <v>282</v>
      </c>
      <c r="C50" s="1" t="s">
        <v>128</v>
      </c>
      <c r="D50" s="7" t="s">
        <v>1966</v>
      </c>
      <c r="E50" s="1" t="s">
        <v>173</v>
      </c>
      <c r="F50" s="585"/>
      <c r="G50" s="566" t="s">
        <v>4024</v>
      </c>
      <c r="H50" s="566" t="s">
        <v>3826</v>
      </c>
      <c r="I50" s="67" t="s">
        <v>3827</v>
      </c>
      <c r="J50" s="551">
        <v>1</v>
      </c>
      <c r="K50" s="585"/>
      <c r="L50" s="1">
        <v>1</v>
      </c>
      <c r="M50" s="1"/>
      <c r="N50" s="551"/>
      <c r="O50" s="1" t="s">
        <v>103</v>
      </c>
      <c r="P50" s="596">
        <v>44392</v>
      </c>
      <c r="Q50" s="4" t="str">
        <f t="shared" ca="1" si="1"/>
        <v>1 Tahun 0 Bulan21 Hari</v>
      </c>
      <c r="R50" s="1" t="s">
        <v>78</v>
      </c>
      <c r="S50" s="66"/>
      <c r="T50" s="1" t="s">
        <v>73</v>
      </c>
      <c r="U50" s="1" t="s">
        <v>74</v>
      </c>
      <c r="V50" s="1" t="s">
        <v>75</v>
      </c>
      <c r="W50" s="585" t="s">
        <v>76</v>
      </c>
      <c r="X50" s="68" t="s">
        <v>3828</v>
      </c>
      <c r="Y50" s="568">
        <v>29442</v>
      </c>
      <c r="Z50" s="47" t="str">
        <f t="shared" ca="1" si="2"/>
        <v>41 Tahun 11 Bulan</v>
      </c>
      <c r="AA50" s="5"/>
      <c r="AB50" s="1"/>
      <c r="AC50" s="1" t="s">
        <v>4646</v>
      </c>
      <c r="AD50" s="65" t="s">
        <v>3829</v>
      </c>
      <c r="AE50" s="1" t="s">
        <v>74</v>
      </c>
      <c r="AF50" s="65" t="s">
        <v>57</v>
      </c>
      <c r="AG50" s="65"/>
      <c r="AH50" s="65"/>
      <c r="AI50" s="565"/>
      <c r="AJ50" s="1"/>
      <c r="AK50" s="576"/>
      <c r="AL50" s="597"/>
    </row>
    <row r="51" spans="1:38" s="637" customFormat="1" ht="14">
      <c r="A51" s="1">
        <v>24</v>
      </c>
      <c r="B51" s="47" t="s">
        <v>282</v>
      </c>
      <c r="C51" s="1" t="s">
        <v>128</v>
      </c>
      <c r="D51" s="7" t="s">
        <v>1966</v>
      </c>
      <c r="E51" s="1" t="s">
        <v>173</v>
      </c>
      <c r="F51" s="585"/>
      <c r="G51" s="566" t="s">
        <v>4026</v>
      </c>
      <c r="H51" s="566" t="s">
        <v>3833</v>
      </c>
      <c r="I51" s="67" t="s">
        <v>3834</v>
      </c>
      <c r="J51" s="551">
        <v>1</v>
      </c>
      <c r="K51" s="585"/>
      <c r="L51" s="1">
        <v>1</v>
      </c>
      <c r="M51" s="1"/>
      <c r="N51" s="551"/>
      <c r="O51" s="1" t="s">
        <v>103</v>
      </c>
      <c r="P51" s="596">
        <v>44392</v>
      </c>
      <c r="Q51" s="4" t="str">
        <f t="shared" ca="1" si="1"/>
        <v>1 Tahun 0 Bulan21 Hari</v>
      </c>
      <c r="R51" s="1" t="s">
        <v>81</v>
      </c>
      <c r="S51" s="66"/>
      <c r="T51" s="1" t="s">
        <v>63</v>
      </c>
      <c r="U51" s="1" t="s">
        <v>68</v>
      </c>
      <c r="V51" s="1" t="s">
        <v>135</v>
      </c>
      <c r="W51" s="585" t="s">
        <v>71</v>
      </c>
      <c r="X51" s="68" t="s">
        <v>135</v>
      </c>
      <c r="Y51" s="568">
        <v>29961</v>
      </c>
      <c r="Z51" s="47" t="str">
        <f t="shared" ca="1" si="2"/>
        <v>40 Tahun 6 Bulan</v>
      </c>
      <c r="AA51" s="5"/>
      <c r="AB51" s="1"/>
      <c r="AC51" s="1" t="s">
        <v>4646</v>
      </c>
      <c r="AD51" s="65" t="s">
        <v>3835</v>
      </c>
      <c r="AE51" s="1"/>
      <c r="AF51" s="65"/>
      <c r="AG51" s="65"/>
      <c r="AH51" s="65" t="s">
        <v>68</v>
      </c>
      <c r="AI51" s="565"/>
      <c r="AJ51" s="1"/>
      <c r="AK51" s="576"/>
      <c r="AL51" s="597"/>
    </row>
    <row r="52" spans="1:38" s="637" customFormat="1" ht="14">
      <c r="A52" s="1">
        <v>25</v>
      </c>
      <c r="B52" s="47" t="s">
        <v>282</v>
      </c>
      <c r="C52" s="1" t="s">
        <v>128</v>
      </c>
      <c r="D52" s="7" t="s">
        <v>1966</v>
      </c>
      <c r="E52" s="1" t="s">
        <v>173</v>
      </c>
      <c r="F52" s="585"/>
      <c r="G52" s="566" t="s">
        <v>4027</v>
      </c>
      <c r="H52" s="566" t="s">
        <v>3836</v>
      </c>
      <c r="I52" s="67" t="s">
        <v>3837</v>
      </c>
      <c r="J52" s="551">
        <v>1</v>
      </c>
      <c r="K52" s="585"/>
      <c r="L52" s="1">
        <v>1</v>
      </c>
      <c r="M52" s="1"/>
      <c r="N52" s="551"/>
      <c r="O52" s="1" t="s">
        <v>103</v>
      </c>
      <c r="P52" s="596">
        <v>44392</v>
      </c>
      <c r="Q52" s="4" t="str">
        <f t="shared" ca="1" si="1"/>
        <v>1 Tahun 0 Bulan21 Hari</v>
      </c>
      <c r="R52" s="1" t="s">
        <v>81</v>
      </c>
      <c r="S52" s="66"/>
      <c r="T52" s="1" t="s">
        <v>63</v>
      </c>
      <c r="U52" s="1" t="s">
        <v>68</v>
      </c>
      <c r="V52" s="1" t="s">
        <v>84</v>
      </c>
      <c r="W52" s="585" t="s">
        <v>76</v>
      </c>
      <c r="X52" s="68" t="s">
        <v>84</v>
      </c>
      <c r="Y52" s="568">
        <v>29763</v>
      </c>
      <c r="Z52" s="47" t="str">
        <f t="shared" ca="1" si="2"/>
        <v>41 Tahun 1 Bulan</v>
      </c>
      <c r="AA52" s="5"/>
      <c r="AB52" s="1"/>
      <c r="AC52" s="1" t="s">
        <v>4646</v>
      </c>
      <c r="AD52" s="65" t="s">
        <v>3838</v>
      </c>
      <c r="AE52" s="1"/>
      <c r="AF52" s="65"/>
      <c r="AG52" s="65"/>
      <c r="AH52" s="65" t="s">
        <v>148</v>
      </c>
      <c r="AI52" s="565"/>
      <c r="AJ52" s="1"/>
      <c r="AK52" s="576"/>
      <c r="AL52" s="597"/>
    </row>
    <row r="53" spans="1:38" s="637" customFormat="1" ht="14">
      <c r="A53" s="1">
        <v>26</v>
      </c>
      <c r="B53" s="47" t="s">
        <v>282</v>
      </c>
      <c r="C53" s="1" t="s">
        <v>128</v>
      </c>
      <c r="D53" s="7" t="s">
        <v>1966</v>
      </c>
      <c r="E53" s="1" t="s">
        <v>173</v>
      </c>
      <c r="F53" s="585"/>
      <c r="G53" s="566" t="s">
        <v>4028</v>
      </c>
      <c r="H53" s="566" t="s">
        <v>3839</v>
      </c>
      <c r="I53" s="67" t="s">
        <v>3842</v>
      </c>
      <c r="J53" s="551">
        <v>1</v>
      </c>
      <c r="K53" s="585"/>
      <c r="L53" s="585"/>
      <c r="M53" s="1">
        <v>1</v>
      </c>
      <c r="N53" s="551"/>
      <c r="O53" s="1" t="s">
        <v>105</v>
      </c>
      <c r="P53" s="596">
        <v>44392</v>
      </c>
      <c r="Q53" s="4" t="str">
        <f t="shared" ca="1" si="1"/>
        <v>1 Tahun 0 Bulan21 Hari</v>
      </c>
      <c r="R53" s="1" t="s">
        <v>52</v>
      </c>
      <c r="S53" s="66"/>
      <c r="T53" s="1" t="s">
        <v>63</v>
      </c>
      <c r="U53" s="1" t="s">
        <v>68</v>
      </c>
      <c r="V53" s="640" t="s">
        <v>2583</v>
      </c>
      <c r="W53" s="585" t="s">
        <v>76</v>
      </c>
      <c r="X53" s="68" t="s">
        <v>3840</v>
      </c>
      <c r="Y53" s="568">
        <v>32957</v>
      </c>
      <c r="Z53" s="47" t="str">
        <f t="shared" ca="1" si="2"/>
        <v>32 Tahun 4 Bulan</v>
      </c>
      <c r="AA53" s="5"/>
      <c r="AB53" s="1"/>
      <c r="AC53" s="1" t="s">
        <v>4646</v>
      </c>
      <c r="AD53" s="65" t="s">
        <v>3841</v>
      </c>
      <c r="AE53" s="1"/>
      <c r="AF53" s="65"/>
      <c r="AG53" s="65"/>
      <c r="AH53" s="65" t="s">
        <v>84</v>
      </c>
      <c r="AI53" s="565"/>
      <c r="AJ53" s="1"/>
      <c r="AK53" s="576"/>
      <c r="AL53" s="597"/>
    </row>
    <row r="54" spans="1:38" s="637" customFormat="1" ht="14">
      <c r="A54" s="1">
        <v>28</v>
      </c>
      <c r="B54" s="47" t="s">
        <v>282</v>
      </c>
      <c r="C54" s="1" t="s">
        <v>128</v>
      </c>
      <c r="D54" s="7" t="s">
        <v>1966</v>
      </c>
      <c r="E54" s="1" t="s">
        <v>173</v>
      </c>
      <c r="F54" s="585"/>
      <c r="G54" s="566" t="s">
        <v>4029</v>
      </c>
      <c r="H54" s="566" t="s">
        <v>3845</v>
      </c>
      <c r="I54" s="67" t="s">
        <v>3846</v>
      </c>
      <c r="J54" s="551">
        <v>1</v>
      </c>
      <c r="K54" s="585"/>
      <c r="L54" s="1">
        <v>1</v>
      </c>
      <c r="M54" s="1"/>
      <c r="N54" s="551"/>
      <c r="O54" s="1" t="s">
        <v>103</v>
      </c>
      <c r="P54" s="596">
        <v>44392</v>
      </c>
      <c r="Q54" s="4" t="str">
        <f t="shared" ca="1" si="1"/>
        <v>1 Tahun 0 Bulan21 Hari</v>
      </c>
      <c r="R54" s="1" t="s">
        <v>52</v>
      </c>
      <c r="S54" s="66"/>
      <c r="T54" s="1" t="s">
        <v>49</v>
      </c>
      <c r="U54" s="1" t="s">
        <v>126</v>
      </c>
      <c r="V54" s="1" t="s">
        <v>166</v>
      </c>
      <c r="W54" s="585" t="s">
        <v>76</v>
      </c>
      <c r="X54" s="68" t="s">
        <v>166</v>
      </c>
      <c r="Y54" s="568">
        <v>29346</v>
      </c>
      <c r="Z54" s="47" t="str">
        <f t="shared" ca="1" si="2"/>
        <v>42 Tahun 3 Bulan</v>
      </c>
      <c r="AA54" s="5"/>
      <c r="AB54" s="1"/>
      <c r="AC54" s="1" t="s">
        <v>4646</v>
      </c>
      <c r="AD54" s="65" t="s">
        <v>3844</v>
      </c>
      <c r="AE54" s="1"/>
      <c r="AF54" s="65"/>
      <c r="AG54" s="65"/>
      <c r="AH54" s="65" t="s">
        <v>126</v>
      </c>
      <c r="AI54" s="565"/>
      <c r="AJ54" s="1"/>
      <c r="AK54" s="576"/>
      <c r="AL54" s="597"/>
    </row>
    <row r="55" spans="1:38" s="637" customFormat="1" ht="14">
      <c r="A55" s="1">
        <v>29</v>
      </c>
      <c r="B55" s="47" t="s">
        <v>282</v>
      </c>
      <c r="C55" s="1" t="s">
        <v>128</v>
      </c>
      <c r="D55" s="7" t="s">
        <v>1966</v>
      </c>
      <c r="E55" s="1" t="s">
        <v>173</v>
      </c>
      <c r="F55" s="585"/>
      <c r="G55" s="566" t="s">
        <v>4030</v>
      </c>
      <c r="H55" s="566" t="s">
        <v>3847</v>
      </c>
      <c r="I55" s="67" t="s">
        <v>3848</v>
      </c>
      <c r="J55" s="551">
        <v>1</v>
      </c>
      <c r="K55" s="585"/>
      <c r="L55" s="1">
        <v>1</v>
      </c>
      <c r="M55" s="1"/>
      <c r="N55" s="551"/>
      <c r="O55" s="1" t="s">
        <v>103</v>
      </c>
      <c r="P55" s="596">
        <v>44392</v>
      </c>
      <c r="Q55" s="4" t="str">
        <f t="shared" ca="1" si="1"/>
        <v>1 Tahun 0 Bulan21 Hari</v>
      </c>
      <c r="R55" s="1" t="s">
        <v>52</v>
      </c>
      <c r="S55" s="66"/>
      <c r="T55" s="1" t="s">
        <v>49</v>
      </c>
      <c r="U55" s="1" t="s">
        <v>66</v>
      </c>
      <c r="V55" s="1" t="s">
        <v>182</v>
      </c>
      <c r="W55" s="585" t="s">
        <v>71</v>
      </c>
      <c r="X55" s="68" t="s">
        <v>3849</v>
      </c>
      <c r="Y55" s="568">
        <v>25933</v>
      </c>
      <c r="Z55" s="47" t="str">
        <f t="shared" ca="1" si="2"/>
        <v>51 Tahun 7 Bulan</v>
      </c>
      <c r="AA55" s="5"/>
      <c r="AB55" s="1"/>
      <c r="AC55" s="1" t="s">
        <v>4646</v>
      </c>
      <c r="AD55" s="65" t="s">
        <v>3850</v>
      </c>
      <c r="AE55" s="1"/>
      <c r="AF55" s="65"/>
      <c r="AG55" s="65"/>
      <c r="AH55" s="65" t="s">
        <v>66</v>
      </c>
      <c r="AI55" s="565"/>
      <c r="AJ55" s="1"/>
      <c r="AK55" s="576"/>
      <c r="AL55" s="597"/>
    </row>
    <row r="56" spans="1:38" s="637" customFormat="1" ht="14">
      <c r="A56" s="1">
        <v>30</v>
      </c>
      <c r="B56" s="47" t="s">
        <v>282</v>
      </c>
      <c r="C56" s="1" t="s">
        <v>128</v>
      </c>
      <c r="D56" s="7" t="s">
        <v>1966</v>
      </c>
      <c r="E56" s="1" t="s">
        <v>173</v>
      </c>
      <c r="F56" s="585"/>
      <c r="G56" s="566" t="s">
        <v>4031</v>
      </c>
      <c r="H56" s="566" t="s">
        <v>3851</v>
      </c>
      <c r="I56" s="67" t="s">
        <v>3852</v>
      </c>
      <c r="J56" s="551">
        <v>1</v>
      </c>
      <c r="K56" s="585"/>
      <c r="L56" s="1">
        <v>1</v>
      </c>
      <c r="M56" s="1"/>
      <c r="N56" s="551"/>
      <c r="O56" s="1" t="s">
        <v>103</v>
      </c>
      <c r="P56" s="596">
        <v>44392</v>
      </c>
      <c r="Q56" s="4" t="str">
        <f t="shared" ca="1" si="1"/>
        <v>1 Tahun 0 Bulan21 Hari</v>
      </c>
      <c r="R56" s="1" t="s">
        <v>52</v>
      </c>
      <c r="S56" s="66"/>
      <c r="T56" s="1" t="s">
        <v>63</v>
      </c>
      <c r="U56" s="1" t="s">
        <v>68</v>
      </c>
      <c r="V56" s="1" t="s">
        <v>3853</v>
      </c>
      <c r="W56" s="585" t="s">
        <v>56</v>
      </c>
      <c r="X56" s="68" t="s">
        <v>3854</v>
      </c>
      <c r="Y56" s="568">
        <v>29678</v>
      </c>
      <c r="Z56" s="47" t="str">
        <f t="shared" ca="1" si="2"/>
        <v>41 Tahun 4 Bulan</v>
      </c>
      <c r="AA56" s="5"/>
      <c r="AB56" s="1"/>
      <c r="AC56" s="1" t="s">
        <v>4646</v>
      </c>
      <c r="AD56" s="65" t="s">
        <v>3825</v>
      </c>
      <c r="AE56" s="1"/>
      <c r="AF56" s="65"/>
      <c r="AG56" s="65" t="s">
        <v>57</v>
      </c>
      <c r="AH56" s="65"/>
      <c r="AI56" s="565"/>
      <c r="AJ56" s="1"/>
      <c r="AK56" s="576"/>
      <c r="AL56" s="7"/>
    </row>
    <row r="57" spans="1:38" s="637" customFormat="1" ht="14">
      <c r="A57" s="1">
        <v>31</v>
      </c>
      <c r="B57" s="636" t="s">
        <v>282</v>
      </c>
      <c r="C57" s="1" t="s">
        <v>128</v>
      </c>
      <c r="D57" s="7" t="s">
        <v>1966</v>
      </c>
      <c r="E57" s="1" t="s">
        <v>173</v>
      </c>
      <c r="F57" s="585"/>
      <c r="G57" s="566" t="s">
        <v>4140</v>
      </c>
      <c r="H57" s="566" t="s">
        <v>3970</v>
      </c>
      <c r="I57" s="67" t="s">
        <v>3971</v>
      </c>
      <c r="J57" s="1">
        <v>1</v>
      </c>
      <c r="K57" s="585"/>
      <c r="L57" s="1">
        <v>1</v>
      </c>
      <c r="M57" s="7"/>
      <c r="N57" s="551"/>
      <c r="O57" s="1" t="s">
        <v>103</v>
      </c>
      <c r="P57" s="20">
        <v>44411</v>
      </c>
      <c r="Q57" s="4" t="str">
        <f t="shared" ca="1" si="1"/>
        <v>1 Tahun 0 Bulan2 Hari</v>
      </c>
      <c r="R57" s="1" t="s">
        <v>58</v>
      </c>
      <c r="S57" s="66" t="s">
        <v>87</v>
      </c>
      <c r="T57" s="1" t="s">
        <v>73</v>
      </c>
      <c r="U57" s="1" t="s">
        <v>68</v>
      </c>
      <c r="V57" s="1" t="s">
        <v>180</v>
      </c>
      <c r="W57" s="585" t="s">
        <v>76</v>
      </c>
      <c r="X57" s="68" t="s">
        <v>3972</v>
      </c>
      <c r="Y57" s="568">
        <v>36300</v>
      </c>
      <c r="Z57" s="4" t="str">
        <f t="shared" ref="Z57:Z67" ca="1" si="3">DATEDIF(Y57,NOW(),"Y")&amp;" Tahun "&amp;DATEDIF(Y57,NOW(),"YM")&amp;" Bulan"</f>
        <v>23 Tahun 2 Bulan</v>
      </c>
      <c r="AA57" s="5" t="s">
        <v>3973</v>
      </c>
      <c r="AB57" s="1" t="s">
        <v>3974</v>
      </c>
      <c r="AC57" s="1" t="s">
        <v>4646</v>
      </c>
      <c r="AD57" s="65" t="s">
        <v>3975</v>
      </c>
      <c r="AE57" s="1"/>
      <c r="AF57" s="65"/>
      <c r="AG57" s="65"/>
      <c r="AH57" s="65" t="s">
        <v>68</v>
      </c>
      <c r="AI57" s="565"/>
      <c r="AJ57" s="1"/>
      <c r="AK57" s="576"/>
      <c r="AL57" s="597"/>
    </row>
    <row r="58" spans="1:38" s="637" customFormat="1" ht="14">
      <c r="A58" s="1">
        <v>32</v>
      </c>
      <c r="B58" s="636" t="s">
        <v>282</v>
      </c>
      <c r="C58" s="1" t="s">
        <v>128</v>
      </c>
      <c r="D58" s="7" t="s">
        <v>1966</v>
      </c>
      <c r="E58" s="1" t="s">
        <v>173</v>
      </c>
      <c r="F58" s="585"/>
      <c r="G58" s="1" t="s">
        <v>4141</v>
      </c>
      <c r="H58" s="566" t="s">
        <v>3976</v>
      </c>
      <c r="I58" s="67" t="s">
        <v>3977</v>
      </c>
      <c r="J58" s="1">
        <v>1</v>
      </c>
      <c r="K58" s="585"/>
      <c r="L58" s="585"/>
      <c r="M58" s="7">
        <v>1</v>
      </c>
      <c r="N58" s="551"/>
      <c r="O58" s="1" t="s">
        <v>105</v>
      </c>
      <c r="P58" s="20">
        <v>44411</v>
      </c>
      <c r="Q58" s="4" t="str">
        <f t="shared" ca="1" si="1"/>
        <v>1 Tahun 0 Bulan2 Hari</v>
      </c>
      <c r="R58" s="1" t="s">
        <v>54</v>
      </c>
      <c r="S58" s="66" t="s">
        <v>55</v>
      </c>
      <c r="T58" s="1" t="s">
        <v>73</v>
      </c>
      <c r="U58" s="1" t="s">
        <v>68</v>
      </c>
      <c r="V58" s="1" t="s">
        <v>180</v>
      </c>
      <c r="W58" s="585" t="s">
        <v>76</v>
      </c>
      <c r="X58" s="68" t="s">
        <v>3978</v>
      </c>
      <c r="Y58" s="568">
        <v>36128</v>
      </c>
      <c r="Z58" s="4" t="str">
        <f t="shared" ca="1" si="3"/>
        <v>23 Tahun 8 Bulan</v>
      </c>
      <c r="AA58" s="5" t="s">
        <v>3979</v>
      </c>
      <c r="AB58" s="1" t="s">
        <v>3918</v>
      </c>
      <c r="AC58" s="1" t="s">
        <v>4646</v>
      </c>
      <c r="AD58" s="65" t="s">
        <v>3980</v>
      </c>
      <c r="AE58" s="1"/>
      <c r="AF58" s="65"/>
      <c r="AG58" s="65"/>
      <c r="AH58" s="65" t="s">
        <v>68</v>
      </c>
      <c r="AI58" s="565"/>
      <c r="AJ58" s="575" t="s">
        <v>4305</v>
      </c>
      <c r="AK58" s="576"/>
      <c r="AL58" s="597"/>
    </row>
    <row r="59" spans="1:38" s="637" customFormat="1" ht="14">
      <c r="A59" s="1">
        <v>33</v>
      </c>
      <c r="B59" s="636" t="s">
        <v>282</v>
      </c>
      <c r="C59" s="1" t="s">
        <v>128</v>
      </c>
      <c r="D59" s="7" t="s">
        <v>1966</v>
      </c>
      <c r="E59" s="1" t="s">
        <v>173</v>
      </c>
      <c r="F59" s="585"/>
      <c r="G59" s="566" t="s">
        <v>4142</v>
      </c>
      <c r="H59" s="566" t="s">
        <v>3981</v>
      </c>
      <c r="I59" s="67" t="s">
        <v>3982</v>
      </c>
      <c r="J59" s="1">
        <v>1</v>
      </c>
      <c r="K59" s="585"/>
      <c r="L59" s="1">
        <v>1</v>
      </c>
      <c r="M59" s="7"/>
      <c r="N59" s="551"/>
      <c r="O59" s="1" t="s">
        <v>103</v>
      </c>
      <c r="P59" s="20">
        <v>44411</v>
      </c>
      <c r="Q59" s="4" t="str">
        <f t="shared" ca="1" si="1"/>
        <v>1 Tahun 0 Bulan2 Hari</v>
      </c>
      <c r="R59" s="1" t="s">
        <v>78</v>
      </c>
      <c r="S59" s="66"/>
      <c r="T59" s="1" t="s">
        <v>49</v>
      </c>
      <c r="U59" s="1" t="s">
        <v>126</v>
      </c>
      <c r="V59" s="1" t="s">
        <v>166</v>
      </c>
      <c r="W59" s="585" t="s">
        <v>71</v>
      </c>
      <c r="X59" s="68" t="s">
        <v>3855</v>
      </c>
      <c r="Y59" s="568">
        <v>30091</v>
      </c>
      <c r="Z59" s="4" t="str">
        <f t="shared" ca="1" si="3"/>
        <v>40 Tahun 2 Bulan</v>
      </c>
      <c r="AA59" s="5"/>
      <c r="AB59" s="1"/>
      <c r="AC59" s="1" t="s">
        <v>4646</v>
      </c>
      <c r="AD59" s="65" t="s">
        <v>3983</v>
      </c>
      <c r="AE59" s="1"/>
      <c r="AF59" s="65"/>
      <c r="AG59" s="65"/>
      <c r="AH59" s="65" t="s">
        <v>126</v>
      </c>
      <c r="AI59" s="565"/>
      <c r="AJ59" s="575" t="s">
        <v>4306</v>
      </c>
      <c r="AK59" s="576"/>
      <c r="AL59" s="597"/>
    </row>
    <row r="60" spans="1:38" s="637" customFormat="1" ht="14">
      <c r="A60" s="1">
        <v>35</v>
      </c>
      <c r="B60" s="636" t="s">
        <v>282</v>
      </c>
      <c r="C60" s="1" t="s">
        <v>128</v>
      </c>
      <c r="D60" s="7" t="s">
        <v>1966</v>
      </c>
      <c r="E60" s="1" t="s">
        <v>173</v>
      </c>
      <c r="F60" s="585"/>
      <c r="G60" s="566" t="s">
        <v>4143</v>
      </c>
      <c r="H60" s="566" t="s">
        <v>3990</v>
      </c>
      <c r="I60" s="67" t="s">
        <v>3989</v>
      </c>
      <c r="J60" s="1">
        <v>1</v>
      </c>
      <c r="K60" s="585"/>
      <c r="L60" s="1">
        <v>1</v>
      </c>
      <c r="M60" s="7"/>
      <c r="N60" s="551"/>
      <c r="O60" s="1" t="s">
        <v>103</v>
      </c>
      <c r="P60" s="20">
        <v>44411</v>
      </c>
      <c r="Q60" s="4" t="str">
        <f t="shared" ca="1" si="1"/>
        <v>1 Tahun 0 Bulan2 Hari</v>
      </c>
      <c r="R60" s="1" t="s">
        <v>78</v>
      </c>
      <c r="S60" s="66"/>
      <c r="T60" s="1" t="s">
        <v>73</v>
      </c>
      <c r="U60" s="1" t="s">
        <v>68</v>
      </c>
      <c r="V60" s="1" t="s">
        <v>229</v>
      </c>
      <c r="W60" s="585" t="s">
        <v>76</v>
      </c>
      <c r="X60" s="68" t="s">
        <v>180</v>
      </c>
      <c r="Y60" s="568">
        <v>25107</v>
      </c>
      <c r="Z60" s="4" t="str">
        <f t="shared" ca="1" si="3"/>
        <v>53 Tahun 10 Bulan</v>
      </c>
      <c r="AA60" s="5"/>
      <c r="AB60" s="1"/>
      <c r="AC60" s="1" t="s">
        <v>4646</v>
      </c>
      <c r="AD60" s="65" t="s">
        <v>3825</v>
      </c>
      <c r="AE60" s="1"/>
      <c r="AF60" s="65" t="s">
        <v>57</v>
      </c>
      <c r="AG60" s="65" t="s">
        <v>74</v>
      </c>
      <c r="AH60" s="65"/>
      <c r="AI60" s="565"/>
      <c r="AJ60" s="1"/>
      <c r="AK60" s="576"/>
      <c r="AL60" s="597"/>
    </row>
    <row r="61" spans="1:38" s="637" customFormat="1" ht="14">
      <c r="A61" s="1">
        <v>37</v>
      </c>
      <c r="B61" s="636" t="s">
        <v>282</v>
      </c>
      <c r="C61" s="1" t="s">
        <v>128</v>
      </c>
      <c r="D61" s="7" t="s">
        <v>1966</v>
      </c>
      <c r="E61" s="1" t="s">
        <v>173</v>
      </c>
      <c r="F61" s="585"/>
      <c r="G61" s="566" t="s">
        <v>4144</v>
      </c>
      <c r="H61" s="566" t="s">
        <v>3992</v>
      </c>
      <c r="I61" s="67" t="s">
        <v>3988</v>
      </c>
      <c r="J61" s="1">
        <v>1</v>
      </c>
      <c r="K61" s="585"/>
      <c r="L61" s="585"/>
      <c r="M61" s="7">
        <v>1</v>
      </c>
      <c r="N61" s="551"/>
      <c r="O61" s="1" t="s">
        <v>105</v>
      </c>
      <c r="P61" s="20">
        <v>44411</v>
      </c>
      <c r="Q61" s="4" t="str">
        <f t="shared" ca="1" si="1"/>
        <v>1 Tahun 0 Bulan2 Hari</v>
      </c>
      <c r="R61" s="1" t="s">
        <v>81</v>
      </c>
      <c r="S61" s="66"/>
      <c r="T61" s="1" t="s">
        <v>49</v>
      </c>
      <c r="U61" s="1" t="s">
        <v>68</v>
      </c>
      <c r="V61" s="1" t="s">
        <v>84</v>
      </c>
      <c r="W61" s="585" t="s">
        <v>76</v>
      </c>
      <c r="X61" s="68" t="s">
        <v>3993</v>
      </c>
      <c r="Y61" s="568">
        <v>33689</v>
      </c>
      <c r="Z61" s="4" t="str">
        <f t="shared" ca="1" si="3"/>
        <v>30 Tahun 4 Bulan</v>
      </c>
      <c r="AA61" s="5"/>
      <c r="AB61" s="1"/>
      <c r="AC61" s="1" t="s">
        <v>4646</v>
      </c>
      <c r="AD61" s="65" t="s">
        <v>3994</v>
      </c>
      <c r="AE61" s="1"/>
      <c r="AF61" s="65"/>
      <c r="AG61" s="65"/>
      <c r="AH61" s="65" t="s">
        <v>68</v>
      </c>
      <c r="AI61" s="565"/>
      <c r="AJ61" s="575" t="s">
        <v>4307</v>
      </c>
      <c r="AK61" s="576"/>
      <c r="AL61" s="597"/>
    </row>
    <row r="62" spans="1:38" s="637" customFormat="1" ht="14">
      <c r="A62" s="1">
        <v>39</v>
      </c>
      <c r="B62" s="636" t="s">
        <v>282</v>
      </c>
      <c r="C62" s="1" t="s">
        <v>128</v>
      </c>
      <c r="D62" s="7" t="s">
        <v>1966</v>
      </c>
      <c r="E62" s="1" t="s">
        <v>173</v>
      </c>
      <c r="F62" s="641"/>
      <c r="G62" s="642" t="s">
        <v>4145</v>
      </c>
      <c r="H62" s="642" t="s">
        <v>3995</v>
      </c>
      <c r="I62" s="726" t="s">
        <v>3987</v>
      </c>
      <c r="J62" s="1">
        <v>1</v>
      </c>
      <c r="K62" s="641"/>
      <c r="L62" s="1">
        <v>1</v>
      </c>
      <c r="M62" s="7"/>
      <c r="N62" s="643"/>
      <c r="O62" s="1" t="s">
        <v>103</v>
      </c>
      <c r="P62" s="20">
        <v>44411</v>
      </c>
      <c r="Q62" s="4" t="str">
        <f t="shared" ca="1" si="1"/>
        <v>1 Tahun 0 Bulan2 Hari</v>
      </c>
      <c r="R62" s="1" t="s">
        <v>52</v>
      </c>
      <c r="S62" s="604"/>
      <c r="T62" s="1" t="s">
        <v>63</v>
      </c>
      <c r="U62" s="1" t="s">
        <v>68</v>
      </c>
      <c r="V62" s="72" t="s">
        <v>180</v>
      </c>
      <c r="W62" s="641" t="s">
        <v>76</v>
      </c>
      <c r="X62" s="644" t="s">
        <v>180</v>
      </c>
      <c r="Y62" s="645">
        <v>37438</v>
      </c>
      <c r="Z62" s="4" t="str">
        <f t="shared" ca="1" si="3"/>
        <v>20 Tahun 1 Bulan</v>
      </c>
      <c r="AA62" s="246"/>
      <c r="AB62" s="72"/>
      <c r="AC62" s="1" t="s">
        <v>4646</v>
      </c>
      <c r="AD62" s="607" t="s">
        <v>3996</v>
      </c>
      <c r="AE62" s="72"/>
      <c r="AF62" s="607"/>
      <c r="AG62" s="607"/>
      <c r="AH62" s="607" t="s">
        <v>68</v>
      </c>
      <c r="AI62" s="646"/>
      <c r="AJ62" s="647" t="s">
        <v>4308</v>
      </c>
      <c r="AK62" s="648"/>
      <c r="AL62" s="532"/>
    </row>
    <row r="63" spans="1:38" s="637" customFormat="1" ht="14">
      <c r="A63" s="1">
        <v>40</v>
      </c>
      <c r="B63" s="636" t="s">
        <v>282</v>
      </c>
      <c r="C63" s="1" t="s">
        <v>128</v>
      </c>
      <c r="D63" s="7" t="s">
        <v>1966</v>
      </c>
      <c r="E63" s="1" t="s">
        <v>173</v>
      </c>
      <c r="F63" s="1"/>
      <c r="G63" s="1" t="s">
        <v>4146</v>
      </c>
      <c r="H63" s="5" t="s">
        <v>3997</v>
      </c>
      <c r="I63" s="2" t="s">
        <v>3986</v>
      </c>
      <c r="J63" s="1">
        <v>1</v>
      </c>
      <c r="K63" s="1"/>
      <c r="L63" s="1">
        <v>1</v>
      </c>
      <c r="M63" s="7"/>
      <c r="N63" s="1"/>
      <c r="O63" s="1" t="s">
        <v>103</v>
      </c>
      <c r="P63" s="20">
        <v>44411</v>
      </c>
      <c r="Q63" s="4" t="str">
        <f t="shared" ca="1" si="1"/>
        <v>1 Tahun 0 Bulan2 Hari</v>
      </c>
      <c r="R63" s="1" t="s">
        <v>52</v>
      </c>
      <c r="S63" s="1"/>
      <c r="T63" s="1" t="s">
        <v>73</v>
      </c>
      <c r="U63" s="1" t="s">
        <v>68</v>
      </c>
      <c r="V63" s="1" t="s">
        <v>140</v>
      </c>
      <c r="W63" s="1" t="s">
        <v>76</v>
      </c>
      <c r="X63" s="2" t="s">
        <v>2574</v>
      </c>
      <c r="Y63" s="71">
        <v>31465</v>
      </c>
      <c r="Z63" s="4" t="str">
        <f t="shared" ca="1" si="3"/>
        <v>36 Tahun 5 Bulan</v>
      </c>
      <c r="AA63" s="1"/>
      <c r="AB63" s="1"/>
      <c r="AC63" s="1" t="s">
        <v>4646</v>
      </c>
      <c r="AD63" s="1" t="s">
        <v>3998</v>
      </c>
      <c r="AE63" s="1"/>
      <c r="AF63" s="1"/>
      <c r="AG63" s="1"/>
      <c r="AH63" s="1" t="s">
        <v>68</v>
      </c>
      <c r="AI63" s="1"/>
      <c r="AJ63" s="575" t="s">
        <v>4309</v>
      </c>
      <c r="AK63" s="286"/>
      <c r="AL63" s="532"/>
    </row>
    <row r="64" spans="1:38" s="637" customFormat="1" ht="14">
      <c r="A64" s="1">
        <v>42</v>
      </c>
      <c r="B64" s="636" t="s">
        <v>282</v>
      </c>
      <c r="C64" s="1" t="s">
        <v>128</v>
      </c>
      <c r="D64" s="7" t="s">
        <v>1966</v>
      </c>
      <c r="E64" s="1" t="s">
        <v>173</v>
      </c>
      <c r="F64" s="7"/>
      <c r="G64" s="7" t="s">
        <v>4147</v>
      </c>
      <c r="H64" s="76" t="s">
        <v>3999</v>
      </c>
      <c r="I64" s="8" t="s">
        <v>4000</v>
      </c>
      <c r="J64" s="1">
        <v>1</v>
      </c>
      <c r="K64" s="7"/>
      <c r="L64" s="7"/>
      <c r="M64" s="7">
        <v>1</v>
      </c>
      <c r="N64" s="7"/>
      <c r="O64" s="1" t="s">
        <v>105</v>
      </c>
      <c r="P64" s="20">
        <v>44411</v>
      </c>
      <c r="Q64" s="4" t="str">
        <f t="shared" ca="1" si="1"/>
        <v>1 Tahun 0 Bulan2 Hari</v>
      </c>
      <c r="R64" s="1" t="s">
        <v>78</v>
      </c>
      <c r="S64" s="7"/>
      <c r="T64" s="1" t="s">
        <v>63</v>
      </c>
      <c r="U64" s="1" t="s">
        <v>68</v>
      </c>
      <c r="V64" s="7" t="s">
        <v>84</v>
      </c>
      <c r="W64" s="7" t="s">
        <v>56</v>
      </c>
      <c r="X64" s="8" t="s">
        <v>201</v>
      </c>
      <c r="Y64" s="77">
        <v>31614</v>
      </c>
      <c r="Z64" s="4" t="str">
        <f t="shared" ca="1" si="3"/>
        <v>36 Tahun 0 Bulan</v>
      </c>
      <c r="AA64" s="8"/>
      <c r="AB64" s="7"/>
      <c r="AC64" s="1" t="s">
        <v>4646</v>
      </c>
      <c r="AD64" s="7" t="s">
        <v>4001</v>
      </c>
      <c r="AE64" s="7"/>
      <c r="AF64" s="7"/>
      <c r="AG64" s="7"/>
      <c r="AH64" s="7" t="s">
        <v>68</v>
      </c>
      <c r="AI64" s="7"/>
      <c r="AJ64" s="575" t="s">
        <v>4310</v>
      </c>
      <c r="AK64" s="287"/>
      <c r="AL64" s="7"/>
    </row>
    <row r="65" spans="1:38" s="637" customFormat="1" ht="14">
      <c r="A65" s="1">
        <v>43</v>
      </c>
      <c r="B65" s="636" t="s">
        <v>282</v>
      </c>
      <c r="C65" s="1" t="s">
        <v>128</v>
      </c>
      <c r="D65" s="7" t="s">
        <v>1966</v>
      </c>
      <c r="E65" s="1" t="s">
        <v>173</v>
      </c>
      <c r="F65" s="7"/>
      <c r="G65" s="7" t="s">
        <v>4148</v>
      </c>
      <c r="H65" s="76" t="s">
        <v>4005</v>
      </c>
      <c r="I65" s="8" t="s">
        <v>4002</v>
      </c>
      <c r="J65" s="1">
        <v>1</v>
      </c>
      <c r="K65" s="7"/>
      <c r="L65" s="1">
        <v>1</v>
      </c>
      <c r="M65" s="7"/>
      <c r="N65" s="7"/>
      <c r="O65" s="1" t="s">
        <v>103</v>
      </c>
      <c r="P65" s="20">
        <v>44411</v>
      </c>
      <c r="Q65" s="4" t="str">
        <f t="shared" ca="1" si="1"/>
        <v>1 Tahun 0 Bulan2 Hari</v>
      </c>
      <c r="R65" s="1" t="s">
        <v>52</v>
      </c>
      <c r="S65" s="7"/>
      <c r="T65" s="1" t="s">
        <v>49</v>
      </c>
      <c r="U65" s="1" t="s">
        <v>126</v>
      </c>
      <c r="V65" s="7" t="s">
        <v>166</v>
      </c>
      <c r="W65" s="7" t="s">
        <v>56</v>
      </c>
      <c r="X65" s="8" t="s">
        <v>3855</v>
      </c>
      <c r="Y65" s="77">
        <v>33969</v>
      </c>
      <c r="Z65" s="4" t="str">
        <f t="shared" ca="1" si="3"/>
        <v>29 Tahun 7 Bulan</v>
      </c>
      <c r="AA65" s="76" t="s">
        <v>4003</v>
      </c>
      <c r="AB65" s="7" t="s">
        <v>4004</v>
      </c>
      <c r="AC65" s="1" t="s">
        <v>4646</v>
      </c>
      <c r="AD65" s="7" t="s">
        <v>3856</v>
      </c>
      <c r="AE65" s="7"/>
      <c r="AF65" s="7"/>
      <c r="AG65" s="7"/>
      <c r="AH65" s="7" t="s">
        <v>126</v>
      </c>
      <c r="AI65" s="7"/>
      <c r="AJ65" s="7"/>
      <c r="AK65" s="287"/>
      <c r="AL65" s="7"/>
    </row>
    <row r="66" spans="1:38" s="600" customFormat="1" ht="14">
      <c r="A66" s="1">
        <v>44</v>
      </c>
      <c r="B66" s="636" t="s">
        <v>282</v>
      </c>
      <c r="C66" s="1" t="s">
        <v>128</v>
      </c>
      <c r="D66" s="7" t="s">
        <v>1966</v>
      </c>
      <c r="E66" s="1" t="s">
        <v>173</v>
      </c>
      <c r="F66" s="7"/>
      <c r="G66" s="1" t="s">
        <v>4149</v>
      </c>
      <c r="H66" s="76" t="s">
        <v>4006</v>
      </c>
      <c r="I66" s="8" t="s">
        <v>3985</v>
      </c>
      <c r="J66" s="1">
        <v>1</v>
      </c>
      <c r="K66" s="7"/>
      <c r="L66" s="1">
        <v>1</v>
      </c>
      <c r="M66" s="7"/>
      <c r="N66" s="7"/>
      <c r="O66" s="1" t="s">
        <v>103</v>
      </c>
      <c r="P66" s="20">
        <v>44411</v>
      </c>
      <c r="Q66" s="4" t="str">
        <f t="shared" ca="1" si="1"/>
        <v>1 Tahun 0 Bulan2 Hari</v>
      </c>
      <c r="R66" s="1" t="s">
        <v>58</v>
      </c>
      <c r="S66" s="7" t="s">
        <v>4007</v>
      </c>
      <c r="T66" s="1" t="s">
        <v>63</v>
      </c>
      <c r="U66" s="1" t="s">
        <v>68</v>
      </c>
      <c r="V66" s="7" t="s">
        <v>135</v>
      </c>
      <c r="W66" s="7" t="s">
        <v>51</v>
      </c>
      <c r="X66" s="8" t="s">
        <v>4008</v>
      </c>
      <c r="Y66" s="77">
        <v>34519</v>
      </c>
      <c r="Z66" s="4" t="str">
        <f t="shared" ca="1" si="3"/>
        <v>28 Tahun 1 Bulan</v>
      </c>
      <c r="AA66" s="8"/>
      <c r="AB66" s="7"/>
      <c r="AC66" s="1" t="s">
        <v>4646</v>
      </c>
      <c r="AD66" s="7" t="s">
        <v>3825</v>
      </c>
      <c r="AE66" s="7"/>
      <c r="AF66" s="7" t="s">
        <v>57</v>
      </c>
      <c r="AG66" s="7" t="s">
        <v>74</v>
      </c>
      <c r="AH66" s="7"/>
      <c r="AI66" s="7"/>
      <c r="AJ66" s="575" t="s">
        <v>4311</v>
      </c>
      <c r="AK66" s="287"/>
      <c r="AL66" s="7"/>
    </row>
    <row r="67" spans="1:38" s="600" customFormat="1" ht="14">
      <c r="A67" s="1">
        <v>45</v>
      </c>
      <c r="B67" s="636" t="s">
        <v>282</v>
      </c>
      <c r="C67" s="1" t="s">
        <v>128</v>
      </c>
      <c r="D67" s="7" t="s">
        <v>1966</v>
      </c>
      <c r="E67" s="1" t="s">
        <v>173</v>
      </c>
      <c r="F67" s="7"/>
      <c r="G67" s="7" t="s">
        <v>4150</v>
      </c>
      <c r="H67" s="76" t="s">
        <v>4009</v>
      </c>
      <c r="I67" s="8" t="s">
        <v>3984</v>
      </c>
      <c r="J67" s="1">
        <v>1</v>
      </c>
      <c r="K67" s="7"/>
      <c r="L67" s="7"/>
      <c r="M67" s="7">
        <v>1</v>
      </c>
      <c r="N67" s="7"/>
      <c r="O67" s="1" t="s">
        <v>105</v>
      </c>
      <c r="P67" s="20">
        <v>44411</v>
      </c>
      <c r="Q67" s="4" t="str">
        <f t="shared" ca="1" si="1"/>
        <v>1 Tahun 0 Bulan2 Hari</v>
      </c>
      <c r="R67" s="1" t="s">
        <v>58</v>
      </c>
      <c r="S67" s="7" t="s">
        <v>2507</v>
      </c>
      <c r="T67" s="1" t="s">
        <v>63</v>
      </c>
      <c r="U67" s="1" t="s">
        <v>68</v>
      </c>
      <c r="V67" s="7" t="s">
        <v>135</v>
      </c>
      <c r="W67" s="7" t="s">
        <v>51</v>
      </c>
      <c r="X67" s="8" t="s">
        <v>4008</v>
      </c>
      <c r="Y67" s="77">
        <v>33346</v>
      </c>
      <c r="Z67" s="4" t="str">
        <f t="shared" ca="1" si="3"/>
        <v>31 Tahun 3 Bulan</v>
      </c>
      <c r="AA67" s="8"/>
      <c r="AB67" s="7"/>
      <c r="AC67" s="1" t="s">
        <v>4646</v>
      </c>
      <c r="AD67" s="7" t="s">
        <v>4010</v>
      </c>
      <c r="AE67" s="7"/>
      <c r="AF67" s="7"/>
      <c r="AG67" s="7"/>
      <c r="AH67" s="7" t="s">
        <v>68</v>
      </c>
      <c r="AI67" s="7"/>
      <c r="AJ67" s="575" t="s">
        <v>4312</v>
      </c>
      <c r="AK67" s="287"/>
      <c r="AL67" s="7"/>
    </row>
    <row r="68" spans="1:38" s="38" customFormat="1" ht="14">
      <c r="A68" s="1">
        <v>46</v>
      </c>
      <c r="B68" s="636" t="s">
        <v>282</v>
      </c>
      <c r="C68" s="1" t="s">
        <v>128</v>
      </c>
      <c r="D68" s="1" t="s">
        <v>1966</v>
      </c>
      <c r="E68" s="1" t="s">
        <v>173</v>
      </c>
      <c r="F68" s="1"/>
      <c r="G68" s="1"/>
      <c r="H68" s="5" t="s">
        <v>4734</v>
      </c>
      <c r="I68" s="2" t="s">
        <v>4735</v>
      </c>
      <c r="J68" s="1">
        <v>1</v>
      </c>
      <c r="K68" s="1"/>
      <c r="L68" s="1">
        <v>1</v>
      </c>
      <c r="M68" s="1"/>
      <c r="N68" s="1"/>
      <c r="O68" s="1" t="s">
        <v>103</v>
      </c>
      <c r="P68" s="20">
        <v>44480</v>
      </c>
      <c r="Q68" s="4" t="str">
        <f t="shared" ca="1" si="1"/>
        <v>0 Tahun 9 Bulan25 Hari</v>
      </c>
      <c r="R68" s="1" t="s">
        <v>78</v>
      </c>
      <c r="S68" s="1"/>
      <c r="T68" s="1" t="s">
        <v>73</v>
      </c>
      <c r="U68" s="1" t="s">
        <v>68</v>
      </c>
      <c r="V68" s="1" t="s">
        <v>229</v>
      </c>
      <c r="W68" s="1" t="s">
        <v>56</v>
      </c>
      <c r="X68" s="2" t="s">
        <v>2736</v>
      </c>
      <c r="Y68" s="3">
        <v>33346</v>
      </c>
      <c r="Z68" s="4" t="str">
        <f ca="1">DATEDIF(Y68,NOW(),"Y")&amp;" Tahun "&amp;DATEDIF(Y68,NOW(),"YM")&amp;" Bulan"</f>
        <v>31 Tahun 3 Bulan</v>
      </c>
      <c r="AA68" s="1"/>
      <c r="AB68" s="1"/>
      <c r="AC68" s="1" t="s">
        <v>4646</v>
      </c>
      <c r="AD68" s="1" t="s">
        <v>4736</v>
      </c>
      <c r="AE68" s="1"/>
      <c r="AF68" s="1" t="s">
        <v>57</v>
      </c>
      <c r="AG68" s="1" t="s">
        <v>74</v>
      </c>
      <c r="AH68" s="1"/>
      <c r="AI68" s="1"/>
      <c r="AJ68" s="1"/>
      <c r="AK68" s="286"/>
      <c r="AL68" s="1">
        <v>852416714</v>
      </c>
    </row>
    <row r="69" spans="1:38" s="97" customFormat="1" ht="14">
      <c r="A69" s="1">
        <v>47</v>
      </c>
      <c r="B69" s="636" t="s">
        <v>282</v>
      </c>
      <c r="C69" s="1" t="s">
        <v>128</v>
      </c>
      <c r="D69" s="1" t="s">
        <v>1966</v>
      </c>
      <c r="E69" s="1" t="s">
        <v>173</v>
      </c>
      <c r="F69" s="1"/>
      <c r="G69" s="1"/>
      <c r="H69" s="5" t="s">
        <v>4737</v>
      </c>
      <c r="I69" s="2" t="s">
        <v>4738</v>
      </c>
      <c r="J69" s="1">
        <v>1</v>
      </c>
      <c r="K69" s="1"/>
      <c r="L69" s="1">
        <v>1</v>
      </c>
      <c r="M69" s="1"/>
      <c r="N69" s="1"/>
      <c r="O69" s="1" t="s">
        <v>103</v>
      </c>
      <c r="P69" s="20">
        <v>44480</v>
      </c>
      <c r="Q69" s="4" t="str">
        <f t="shared" ca="1" si="1"/>
        <v>0 Tahun 9 Bulan25 Hari</v>
      </c>
      <c r="R69" s="1" t="s">
        <v>78</v>
      </c>
      <c r="S69" s="1"/>
      <c r="T69" s="1" t="s">
        <v>73</v>
      </c>
      <c r="U69" s="1" t="s">
        <v>68</v>
      </c>
      <c r="V69" s="1" t="s">
        <v>229</v>
      </c>
      <c r="W69" s="1" t="s">
        <v>56</v>
      </c>
      <c r="X69" s="2" t="s">
        <v>4739</v>
      </c>
      <c r="Y69" s="3">
        <v>34013</v>
      </c>
      <c r="Z69" s="4" t="str">
        <f ca="1">DATEDIF(Y69,NOW(),"Y")&amp;" Tahun "&amp;DATEDIF(Y69,NOW(),"YM")&amp;" Bulan"</f>
        <v>29 Tahun 5 Bulan</v>
      </c>
      <c r="AA69" s="1"/>
      <c r="AB69" s="1"/>
      <c r="AC69" s="1" t="s">
        <v>4646</v>
      </c>
      <c r="AD69" s="1" t="s">
        <v>4740</v>
      </c>
      <c r="AE69" s="1"/>
      <c r="AF69" s="1" t="s">
        <v>57</v>
      </c>
      <c r="AG69" s="1" t="s">
        <v>74</v>
      </c>
      <c r="AH69" s="1"/>
      <c r="AI69" s="1"/>
      <c r="AJ69" s="1"/>
      <c r="AK69" s="286"/>
      <c r="AL69" s="1"/>
    </row>
    <row r="70" spans="1:38" s="97" customFormat="1" ht="14">
      <c r="A70" s="1">
        <v>48</v>
      </c>
      <c r="B70" s="636" t="s">
        <v>282</v>
      </c>
      <c r="C70" s="1" t="s">
        <v>128</v>
      </c>
      <c r="D70" s="1" t="s">
        <v>1966</v>
      </c>
      <c r="E70" s="1" t="s">
        <v>173</v>
      </c>
      <c r="F70" s="1"/>
      <c r="G70" s="1"/>
      <c r="H70" s="5" t="s">
        <v>4741</v>
      </c>
      <c r="I70" s="2" t="s">
        <v>4742</v>
      </c>
      <c r="J70" s="1">
        <v>1</v>
      </c>
      <c r="K70" s="1"/>
      <c r="L70" s="1">
        <v>1</v>
      </c>
      <c r="M70" s="1"/>
      <c r="N70" s="1"/>
      <c r="O70" s="1" t="s">
        <v>103</v>
      </c>
      <c r="P70" s="20">
        <v>44480</v>
      </c>
      <c r="Q70" s="4" t="str">
        <f t="shared" ca="1" si="1"/>
        <v>0 Tahun 9 Bulan25 Hari</v>
      </c>
      <c r="R70" s="1" t="s">
        <v>54</v>
      </c>
      <c r="S70" s="1" t="s">
        <v>4743</v>
      </c>
      <c r="T70" s="1" t="s">
        <v>63</v>
      </c>
      <c r="U70" s="1" t="s">
        <v>68</v>
      </c>
      <c r="V70" s="1" t="s">
        <v>68</v>
      </c>
      <c r="W70" s="1" t="s">
        <v>76</v>
      </c>
      <c r="X70" s="2" t="s">
        <v>4744</v>
      </c>
      <c r="Y70" s="3">
        <v>30581</v>
      </c>
      <c r="Z70" s="4" t="str">
        <f ca="1">DATEDIF(Y70,NOW(),"Y")&amp;" Tahun "&amp;DATEDIF(Y70,NOW(),"YM")&amp;" Bulan"</f>
        <v>38 Tahun 10 Bulan</v>
      </c>
      <c r="AA70" s="5" t="s">
        <v>4745</v>
      </c>
      <c r="AB70" s="1" t="s">
        <v>4746</v>
      </c>
      <c r="AC70" s="1" t="s">
        <v>4646</v>
      </c>
      <c r="AD70" s="1" t="s">
        <v>4747</v>
      </c>
      <c r="AE70" s="1"/>
      <c r="AF70" s="1" t="s">
        <v>57</v>
      </c>
      <c r="AG70" s="1" t="s">
        <v>74</v>
      </c>
      <c r="AH70" s="1"/>
      <c r="AI70" s="1"/>
      <c r="AJ70" s="1"/>
      <c r="AK70" s="286"/>
      <c r="AL70" s="592"/>
    </row>
    <row r="71" spans="1:38" s="97" customFormat="1" ht="14.5">
      <c r="A71" s="1">
        <v>49</v>
      </c>
      <c r="B71" s="47" t="s">
        <v>282</v>
      </c>
      <c r="C71" s="1" t="s">
        <v>128</v>
      </c>
      <c r="D71" s="1" t="s">
        <v>1966</v>
      </c>
      <c r="E71" s="1" t="s">
        <v>173</v>
      </c>
      <c r="F71" s="73"/>
      <c r="G71" s="649" t="s">
        <v>5192</v>
      </c>
      <c r="H71" s="111" t="s">
        <v>5125</v>
      </c>
      <c r="I71" s="110" t="s">
        <v>5126</v>
      </c>
      <c r="J71" s="69">
        <v>1</v>
      </c>
      <c r="K71" s="69"/>
      <c r="L71" s="1">
        <v>1</v>
      </c>
      <c r="M71" s="1"/>
      <c r="N71" s="1"/>
      <c r="O71" s="1" t="s">
        <v>103</v>
      </c>
      <c r="P71" s="20">
        <v>44536</v>
      </c>
      <c r="Q71" s="4" t="str">
        <f ca="1">DATEDIF(P71,NOW(),"Y")&amp;" Tahun "&amp;DATEDIF(P71,NOW(),"YM")&amp;" Bulan"&amp;DATEDIF(P71,NOW(),"MD")&amp;" Hari"</f>
        <v>0 Tahun 7 Bulan30 Hari</v>
      </c>
      <c r="R71" s="74" t="s">
        <v>54</v>
      </c>
      <c r="S71" s="73" t="s">
        <v>62</v>
      </c>
      <c r="T71" s="74" t="s">
        <v>49</v>
      </c>
      <c r="U71" s="74" t="s">
        <v>66</v>
      </c>
      <c r="V71" s="73" t="s">
        <v>67</v>
      </c>
      <c r="W71" s="73" t="s">
        <v>76</v>
      </c>
      <c r="X71" s="113" t="s">
        <v>5127</v>
      </c>
      <c r="Y71" s="114">
        <v>36814</v>
      </c>
      <c r="Z71" s="112"/>
      <c r="AA71" s="73"/>
      <c r="AB71" s="73"/>
      <c r="AC71" s="1" t="s">
        <v>4333</v>
      </c>
      <c r="AD71" s="73" t="s">
        <v>5128</v>
      </c>
      <c r="AE71" s="73"/>
      <c r="AF71" s="73"/>
      <c r="AG71" s="73"/>
      <c r="AH71" s="73" t="s">
        <v>66</v>
      </c>
      <c r="AI71" s="73"/>
      <c r="AJ71" s="73"/>
      <c r="AK71" s="291"/>
      <c r="AL71" s="7"/>
    </row>
    <row r="72" spans="1:38" s="97" customFormat="1" ht="14.5">
      <c r="A72" s="1">
        <v>50</v>
      </c>
      <c r="B72" s="47" t="s">
        <v>282</v>
      </c>
      <c r="C72" s="1" t="s">
        <v>128</v>
      </c>
      <c r="D72" s="1" t="s">
        <v>1966</v>
      </c>
      <c r="E72" s="1" t="s">
        <v>173</v>
      </c>
      <c r="F72" s="7"/>
      <c r="G72" s="650" t="s">
        <v>5193</v>
      </c>
      <c r="H72" s="76" t="s">
        <v>5129</v>
      </c>
      <c r="I72" s="8" t="s">
        <v>5130</v>
      </c>
      <c r="J72" s="7">
        <v>1</v>
      </c>
      <c r="K72" s="7"/>
      <c r="L72" s="1">
        <v>1</v>
      </c>
      <c r="M72" s="1"/>
      <c r="N72" s="1"/>
      <c r="O72" s="1" t="s">
        <v>103</v>
      </c>
      <c r="P72" s="20">
        <v>44536</v>
      </c>
      <c r="Q72" s="4" t="str">
        <f ca="1">DATEDIF(P72,NOW(),"Y")&amp;" Tahun "&amp;DATEDIF(P72,NOW(),"YM")&amp;" Bulan"&amp;DATEDIF(P72,NOW(),"MD")&amp;" Hari"</f>
        <v>0 Tahun 7 Bulan30 Hari</v>
      </c>
      <c r="R72" s="1" t="s">
        <v>54</v>
      </c>
      <c r="S72" s="7" t="s">
        <v>62</v>
      </c>
      <c r="T72" s="1" t="s">
        <v>49</v>
      </c>
      <c r="U72" s="1" t="s">
        <v>126</v>
      </c>
      <c r="V72" s="7" t="s">
        <v>166</v>
      </c>
      <c r="W72" s="7" t="s">
        <v>76</v>
      </c>
      <c r="X72" s="84" t="s">
        <v>3843</v>
      </c>
      <c r="Y72" s="77">
        <v>36368</v>
      </c>
      <c r="Z72" s="4"/>
      <c r="AA72" s="7"/>
      <c r="AB72" s="7"/>
      <c r="AC72" s="1" t="s">
        <v>4333</v>
      </c>
      <c r="AD72" s="7" t="s">
        <v>5131</v>
      </c>
      <c r="AE72" s="7"/>
      <c r="AF72" s="7"/>
      <c r="AG72" s="7"/>
      <c r="AH72" s="7" t="s">
        <v>126</v>
      </c>
      <c r="AI72" s="7"/>
      <c r="AJ72" s="7"/>
      <c r="AK72" s="287"/>
      <c r="AL72" s="7"/>
    </row>
    <row r="73" spans="1:38" s="97" customFormat="1" ht="14">
      <c r="A73" s="1">
        <v>51</v>
      </c>
      <c r="B73" s="47" t="s">
        <v>282</v>
      </c>
      <c r="C73" s="1" t="s">
        <v>128</v>
      </c>
      <c r="D73" s="7" t="s">
        <v>1966</v>
      </c>
      <c r="E73" s="1" t="s">
        <v>173</v>
      </c>
      <c r="F73" s="1"/>
      <c r="G73" s="1"/>
      <c r="H73" s="76" t="s">
        <v>6216</v>
      </c>
      <c r="I73" s="2" t="s">
        <v>6217</v>
      </c>
      <c r="J73" s="1">
        <v>1</v>
      </c>
      <c r="K73" s="1"/>
      <c r="L73" s="1">
        <v>1</v>
      </c>
      <c r="M73" s="21"/>
      <c r="N73" s="21"/>
      <c r="O73" s="19" t="s">
        <v>103</v>
      </c>
      <c r="P73" s="20">
        <v>44571</v>
      </c>
      <c r="Q73" s="4" t="str">
        <f t="shared" ref="Q73:Q91" ca="1" si="4">DATEDIF(P73,NOW(),"Y")&amp;" Tahun "&amp;DATEDIF(P73,NOW(),"YM")&amp;" Bulan"&amp;DATEDIF(P73,NOW(),"MD")&amp;" Hari"</f>
        <v>0 Tahun 6 Bulan26 Hari</v>
      </c>
      <c r="R73" s="5" t="s">
        <v>54</v>
      </c>
      <c r="S73" s="1" t="s">
        <v>62</v>
      </c>
      <c r="T73" s="1" t="s">
        <v>49</v>
      </c>
      <c r="U73" s="1" t="s">
        <v>66</v>
      </c>
      <c r="V73" s="1" t="s">
        <v>67</v>
      </c>
      <c r="W73" s="1" t="s">
        <v>76</v>
      </c>
      <c r="X73" s="275" t="s">
        <v>6037</v>
      </c>
      <c r="Y73" s="71">
        <v>36342</v>
      </c>
      <c r="Z73" s="309"/>
      <c r="AA73" s="5"/>
      <c r="AB73" s="1"/>
      <c r="AC73" s="1" t="s">
        <v>6081</v>
      </c>
      <c r="AD73" s="1" t="s">
        <v>6038</v>
      </c>
      <c r="AE73" s="1"/>
      <c r="AF73" s="1"/>
      <c r="AG73" s="1"/>
      <c r="AH73" s="1" t="s">
        <v>66</v>
      </c>
      <c r="AI73" s="1"/>
      <c r="AJ73" s="1"/>
      <c r="AK73" s="286"/>
      <c r="AL73" s="1"/>
    </row>
    <row r="74" spans="1:38" s="97" customFormat="1" ht="14">
      <c r="A74" s="1">
        <v>52</v>
      </c>
      <c r="B74" s="47" t="s">
        <v>282</v>
      </c>
      <c r="C74" s="1" t="s">
        <v>128</v>
      </c>
      <c r="D74" s="7" t="s">
        <v>1966</v>
      </c>
      <c r="E74" s="1" t="s">
        <v>173</v>
      </c>
      <c r="F74" s="1"/>
      <c r="G74" s="1"/>
      <c r="H74" s="76" t="s">
        <v>6218</v>
      </c>
      <c r="I74" s="2" t="s">
        <v>6219</v>
      </c>
      <c r="J74" s="1">
        <v>1</v>
      </c>
      <c r="K74" s="1"/>
      <c r="L74" s="1">
        <v>1</v>
      </c>
      <c r="M74" s="21"/>
      <c r="N74" s="21"/>
      <c r="O74" s="19" t="s">
        <v>103</v>
      </c>
      <c r="P74" s="20">
        <v>44571</v>
      </c>
      <c r="Q74" s="4" t="str">
        <f t="shared" ca="1" si="4"/>
        <v>0 Tahun 6 Bulan26 Hari</v>
      </c>
      <c r="R74" s="5" t="s">
        <v>78</v>
      </c>
      <c r="S74" s="1"/>
      <c r="T74" s="1" t="s">
        <v>73</v>
      </c>
      <c r="U74" s="1" t="s">
        <v>68</v>
      </c>
      <c r="V74" s="1" t="s">
        <v>180</v>
      </c>
      <c r="W74" s="1" t="s">
        <v>51</v>
      </c>
      <c r="X74" s="275" t="s">
        <v>6220</v>
      </c>
      <c r="Y74" s="71">
        <v>31019</v>
      </c>
      <c r="Z74" s="309"/>
      <c r="AA74" s="5"/>
      <c r="AB74" s="1"/>
      <c r="AC74" s="1" t="s">
        <v>6082</v>
      </c>
      <c r="AD74" s="1" t="s">
        <v>6221</v>
      </c>
      <c r="AE74" s="1"/>
      <c r="AF74" s="1"/>
      <c r="AG74" s="1"/>
      <c r="AH74" s="1" t="s">
        <v>68</v>
      </c>
      <c r="AI74" s="1"/>
      <c r="AJ74" s="1"/>
      <c r="AK74" s="286"/>
      <c r="AL74" s="1"/>
    </row>
    <row r="75" spans="1:38" s="97" customFormat="1" ht="14">
      <c r="A75" s="1">
        <v>53</v>
      </c>
      <c r="B75" s="47" t="s">
        <v>282</v>
      </c>
      <c r="C75" s="1" t="s">
        <v>128</v>
      </c>
      <c r="D75" s="7" t="s">
        <v>1966</v>
      </c>
      <c r="E75" s="1" t="s">
        <v>173</v>
      </c>
      <c r="F75" s="1"/>
      <c r="G75" s="1"/>
      <c r="H75" s="76" t="s">
        <v>6222</v>
      </c>
      <c r="I75" s="2" t="s">
        <v>6223</v>
      </c>
      <c r="J75" s="1">
        <v>1</v>
      </c>
      <c r="K75" s="1"/>
      <c r="L75" s="1">
        <v>1</v>
      </c>
      <c r="M75" s="21"/>
      <c r="N75" s="21"/>
      <c r="O75" s="19" t="s">
        <v>103</v>
      </c>
      <c r="P75" s="20">
        <v>44571</v>
      </c>
      <c r="Q75" s="4" t="str">
        <f t="shared" ca="1" si="4"/>
        <v>0 Tahun 6 Bulan26 Hari</v>
      </c>
      <c r="R75" s="5" t="s">
        <v>52</v>
      </c>
      <c r="S75" s="1"/>
      <c r="T75" s="1" t="s">
        <v>63</v>
      </c>
      <c r="U75" s="1" t="s">
        <v>68</v>
      </c>
      <c r="V75" s="1" t="s">
        <v>84</v>
      </c>
      <c r="W75" s="1" t="s">
        <v>56</v>
      </c>
      <c r="X75" s="275" t="s">
        <v>6153</v>
      </c>
      <c r="Y75" s="71">
        <v>33584</v>
      </c>
      <c r="Z75" s="309"/>
      <c r="AA75" s="5"/>
      <c r="AB75" s="1"/>
      <c r="AC75" s="1" t="s">
        <v>6082</v>
      </c>
      <c r="AD75" s="1" t="s">
        <v>6224</v>
      </c>
      <c r="AE75" s="1"/>
      <c r="AF75" s="1"/>
      <c r="AG75" s="1"/>
      <c r="AH75" s="1" t="s">
        <v>68</v>
      </c>
      <c r="AI75" s="1"/>
      <c r="AJ75" s="1"/>
      <c r="AK75" s="286"/>
      <c r="AL75" s="1"/>
    </row>
    <row r="76" spans="1:38" s="97" customFormat="1" ht="14">
      <c r="A76" s="1">
        <v>54</v>
      </c>
      <c r="B76" s="47" t="s">
        <v>282</v>
      </c>
      <c r="C76" s="1" t="s">
        <v>128</v>
      </c>
      <c r="D76" s="7" t="s">
        <v>1966</v>
      </c>
      <c r="E76" s="1" t="s">
        <v>173</v>
      </c>
      <c r="F76" s="1"/>
      <c r="G76" s="1"/>
      <c r="H76" s="76" t="s">
        <v>6225</v>
      </c>
      <c r="I76" s="2" t="s">
        <v>6226</v>
      </c>
      <c r="J76" s="1">
        <v>1</v>
      </c>
      <c r="K76" s="1"/>
      <c r="L76" s="1">
        <v>1</v>
      </c>
      <c r="M76" s="21"/>
      <c r="N76" s="21"/>
      <c r="O76" s="19" t="s">
        <v>103</v>
      </c>
      <c r="P76" s="20">
        <v>44571</v>
      </c>
      <c r="Q76" s="4" t="str">
        <f t="shared" ca="1" si="4"/>
        <v>0 Tahun 6 Bulan26 Hari</v>
      </c>
      <c r="R76" s="5" t="s">
        <v>52</v>
      </c>
      <c r="S76" s="1"/>
      <c r="T76" s="1" t="s">
        <v>49</v>
      </c>
      <c r="U76" s="1" t="s">
        <v>66</v>
      </c>
      <c r="V76" s="1" t="s">
        <v>67</v>
      </c>
      <c r="W76" s="1" t="s">
        <v>51</v>
      </c>
      <c r="X76" s="275" t="s">
        <v>6227</v>
      </c>
      <c r="Y76" s="71">
        <v>27709</v>
      </c>
      <c r="Z76" s="309"/>
      <c r="AA76" s="5"/>
      <c r="AB76" s="1"/>
      <c r="AC76" s="1" t="s">
        <v>6082</v>
      </c>
      <c r="AD76" s="1" t="s">
        <v>6228</v>
      </c>
      <c r="AE76" s="1"/>
      <c r="AF76" s="1"/>
      <c r="AG76" s="1" t="s">
        <v>74</v>
      </c>
      <c r="AH76" s="1"/>
      <c r="AI76" s="1"/>
      <c r="AJ76" s="1"/>
      <c r="AK76" s="286"/>
      <c r="AL76" s="1"/>
    </row>
    <row r="77" spans="1:38" s="97" customFormat="1" ht="14">
      <c r="A77" s="1">
        <v>57</v>
      </c>
      <c r="B77" s="47" t="s">
        <v>282</v>
      </c>
      <c r="C77" s="1" t="s">
        <v>128</v>
      </c>
      <c r="D77" s="7" t="s">
        <v>1966</v>
      </c>
      <c r="E77" s="1" t="s">
        <v>173</v>
      </c>
      <c r="F77" s="1"/>
      <c r="G77" s="1"/>
      <c r="H77" s="76" t="s">
        <v>6229</v>
      </c>
      <c r="I77" s="2" t="s">
        <v>6230</v>
      </c>
      <c r="J77" s="1">
        <v>1</v>
      </c>
      <c r="K77" s="1"/>
      <c r="L77" s="1">
        <v>1</v>
      </c>
      <c r="M77" s="21"/>
      <c r="N77" s="21"/>
      <c r="O77" s="19" t="s">
        <v>103</v>
      </c>
      <c r="P77" s="20">
        <v>44571</v>
      </c>
      <c r="Q77" s="4" t="str">
        <f t="shared" ca="1" si="4"/>
        <v>0 Tahun 6 Bulan26 Hari</v>
      </c>
      <c r="R77" s="5" t="s">
        <v>52</v>
      </c>
      <c r="S77" s="1"/>
      <c r="T77" s="1" t="s">
        <v>73</v>
      </c>
      <c r="U77" s="1" t="s">
        <v>68</v>
      </c>
      <c r="V77" s="1" t="s">
        <v>180</v>
      </c>
      <c r="W77" s="1" t="s">
        <v>76</v>
      </c>
      <c r="X77" s="275" t="s">
        <v>3991</v>
      </c>
      <c r="Y77" s="71">
        <v>31382</v>
      </c>
      <c r="Z77" s="309"/>
      <c r="AA77" s="5"/>
      <c r="AB77" s="1"/>
      <c r="AC77" s="1" t="s">
        <v>6082</v>
      </c>
      <c r="AD77" s="1" t="s">
        <v>6231</v>
      </c>
      <c r="AE77" s="1"/>
      <c r="AF77" s="1"/>
      <c r="AG77" s="1"/>
      <c r="AH77" s="1" t="s">
        <v>68</v>
      </c>
      <c r="AI77" s="1"/>
      <c r="AJ77" s="1"/>
      <c r="AK77" s="286"/>
      <c r="AL77" s="1"/>
    </row>
    <row r="78" spans="1:38" s="97" customFormat="1" ht="14">
      <c r="A78" s="1">
        <v>58</v>
      </c>
      <c r="B78" s="47" t="s">
        <v>282</v>
      </c>
      <c r="C78" s="1" t="s">
        <v>128</v>
      </c>
      <c r="D78" s="7" t="s">
        <v>1966</v>
      </c>
      <c r="E78" s="1" t="s">
        <v>173</v>
      </c>
      <c r="F78" s="1"/>
      <c r="G78" s="1"/>
      <c r="H78" s="76" t="s">
        <v>6232</v>
      </c>
      <c r="I78" s="2" t="s">
        <v>1315</v>
      </c>
      <c r="J78" s="1">
        <v>1</v>
      </c>
      <c r="K78" s="1"/>
      <c r="L78" s="1">
        <v>1</v>
      </c>
      <c r="M78" s="21"/>
      <c r="N78" s="21"/>
      <c r="O78" s="19" t="s">
        <v>103</v>
      </c>
      <c r="P78" s="20">
        <v>44571</v>
      </c>
      <c r="Q78" s="4" t="str">
        <f t="shared" ca="1" si="4"/>
        <v>0 Tahun 6 Bulan26 Hari</v>
      </c>
      <c r="R78" s="5" t="s">
        <v>81</v>
      </c>
      <c r="S78" s="1"/>
      <c r="T78" s="1" t="s">
        <v>49</v>
      </c>
      <c r="U78" s="1" t="s">
        <v>66</v>
      </c>
      <c r="V78" s="1" t="s">
        <v>67</v>
      </c>
      <c r="W78" s="1" t="s">
        <v>51</v>
      </c>
      <c r="X78" s="275" t="s">
        <v>3849</v>
      </c>
      <c r="Y78" s="71">
        <v>27028</v>
      </c>
      <c r="Z78" s="309"/>
      <c r="AA78" s="5"/>
      <c r="AB78" s="1"/>
      <c r="AC78" s="1" t="s">
        <v>6082</v>
      </c>
      <c r="AD78" s="1" t="s">
        <v>6233</v>
      </c>
      <c r="AE78" s="1"/>
      <c r="AF78" s="1"/>
      <c r="AG78" s="1"/>
      <c r="AH78" s="1" t="s">
        <v>66</v>
      </c>
      <c r="AI78" s="1"/>
      <c r="AJ78" s="1"/>
      <c r="AK78" s="286"/>
      <c r="AL78" s="1"/>
    </row>
    <row r="79" spans="1:38" s="97" customFormat="1" ht="14">
      <c r="A79" s="1">
        <v>59</v>
      </c>
      <c r="B79" s="47" t="s">
        <v>282</v>
      </c>
      <c r="C79" s="1" t="s">
        <v>128</v>
      </c>
      <c r="D79" s="7" t="s">
        <v>1966</v>
      </c>
      <c r="E79" s="1" t="s">
        <v>173</v>
      </c>
      <c r="F79" s="1"/>
      <c r="G79" s="1"/>
      <c r="H79" s="76" t="s">
        <v>6234</v>
      </c>
      <c r="I79" s="2" t="s">
        <v>6235</v>
      </c>
      <c r="J79" s="1">
        <v>1</v>
      </c>
      <c r="K79" s="1"/>
      <c r="L79" s="1">
        <v>1</v>
      </c>
      <c r="M79" s="21"/>
      <c r="N79" s="21"/>
      <c r="O79" s="7" t="s">
        <v>103</v>
      </c>
      <c r="P79" s="20">
        <v>44571</v>
      </c>
      <c r="Q79" s="4" t="str">
        <f t="shared" ca="1" si="4"/>
        <v>0 Tahun 6 Bulan26 Hari</v>
      </c>
      <c r="R79" s="5" t="s">
        <v>81</v>
      </c>
      <c r="S79" s="1"/>
      <c r="T79" s="1" t="s">
        <v>49</v>
      </c>
      <c r="U79" s="1" t="s">
        <v>66</v>
      </c>
      <c r="V79" s="1" t="s">
        <v>67</v>
      </c>
      <c r="W79" s="1" t="s">
        <v>88</v>
      </c>
      <c r="X79" s="275" t="s">
        <v>3849</v>
      </c>
      <c r="Y79" s="71">
        <v>34470</v>
      </c>
      <c r="Z79" s="309"/>
      <c r="AA79" s="5"/>
      <c r="AB79" s="1"/>
      <c r="AC79" s="1" t="s">
        <v>6082</v>
      </c>
      <c r="AD79" s="1" t="s">
        <v>6233</v>
      </c>
      <c r="AE79" s="1"/>
      <c r="AF79" s="1"/>
      <c r="AG79" s="1"/>
      <c r="AH79" s="1" t="s">
        <v>66</v>
      </c>
      <c r="AI79" s="1"/>
      <c r="AJ79" s="1"/>
      <c r="AK79" s="286"/>
      <c r="AL79" s="1"/>
    </row>
    <row r="80" spans="1:38" s="97" customFormat="1" ht="14">
      <c r="A80" s="1">
        <v>61</v>
      </c>
      <c r="B80" s="47" t="s">
        <v>282</v>
      </c>
      <c r="C80" s="1" t="s">
        <v>128</v>
      </c>
      <c r="D80" s="7" t="s">
        <v>1966</v>
      </c>
      <c r="E80" s="1" t="s">
        <v>173</v>
      </c>
      <c r="F80" s="1"/>
      <c r="G80" s="1"/>
      <c r="H80" s="76" t="s">
        <v>6539</v>
      </c>
      <c r="I80" s="2" t="s">
        <v>6540</v>
      </c>
      <c r="J80" s="1">
        <v>1</v>
      </c>
      <c r="K80" s="1"/>
      <c r="L80" s="1">
        <v>1</v>
      </c>
      <c r="M80" s="1"/>
      <c r="N80" s="72"/>
      <c r="O80" s="1" t="s">
        <v>103</v>
      </c>
      <c r="P80" s="303">
        <v>44606</v>
      </c>
      <c r="Q80" s="4" t="str">
        <f t="shared" ca="1" si="4"/>
        <v>0 Tahun 5 Bulan22 Hari</v>
      </c>
      <c r="R80" s="5" t="s">
        <v>54</v>
      </c>
      <c r="S80" s="1" t="s">
        <v>55</v>
      </c>
      <c r="T80" s="1" t="s">
        <v>73</v>
      </c>
      <c r="U80" s="565" t="s">
        <v>68</v>
      </c>
      <c r="V80" s="565" t="s">
        <v>2579</v>
      </c>
      <c r="W80" s="1" t="s">
        <v>51</v>
      </c>
      <c r="X80" s="275" t="s">
        <v>6541</v>
      </c>
      <c r="Y80" s="71">
        <v>34107</v>
      </c>
      <c r="Z80" s="309"/>
      <c r="AA80" s="5"/>
      <c r="AB80" s="1"/>
      <c r="AC80" s="1" t="s">
        <v>6082</v>
      </c>
      <c r="AD80" s="1" t="s">
        <v>6542</v>
      </c>
      <c r="AE80" s="1"/>
      <c r="AF80" s="1"/>
      <c r="AG80" s="1"/>
      <c r="AH80" s="1" t="s">
        <v>68</v>
      </c>
      <c r="AI80" s="5"/>
      <c r="AJ80" s="1"/>
      <c r="AK80" s="532"/>
      <c r="AL80" s="1"/>
    </row>
    <row r="81" spans="1:39" s="97" customFormat="1" ht="14">
      <c r="A81" s="1">
        <v>62</v>
      </c>
      <c r="B81" s="47" t="s">
        <v>282</v>
      </c>
      <c r="C81" s="1" t="s">
        <v>128</v>
      </c>
      <c r="D81" s="7" t="s">
        <v>1966</v>
      </c>
      <c r="E81" s="1" t="s">
        <v>173</v>
      </c>
      <c r="F81" s="1"/>
      <c r="G81" s="1"/>
      <c r="H81" s="76" t="s">
        <v>6543</v>
      </c>
      <c r="I81" s="2" t="s">
        <v>6544</v>
      </c>
      <c r="J81" s="1">
        <v>1</v>
      </c>
      <c r="K81" s="1"/>
      <c r="L81" s="1">
        <v>1</v>
      </c>
      <c r="M81" s="1"/>
      <c r="N81" s="72"/>
      <c r="O81" s="1" t="s">
        <v>103</v>
      </c>
      <c r="P81" s="303">
        <v>44606</v>
      </c>
      <c r="Q81" s="4" t="str">
        <f t="shared" ca="1" si="4"/>
        <v>0 Tahun 5 Bulan22 Hari</v>
      </c>
      <c r="R81" s="5" t="s">
        <v>78</v>
      </c>
      <c r="S81" s="1"/>
      <c r="T81" s="1" t="s">
        <v>73</v>
      </c>
      <c r="U81" s="565" t="s">
        <v>68</v>
      </c>
      <c r="V81" s="565" t="s">
        <v>180</v>
      </c>
      <c r="W81" s="1" t="s">
        <v>51</v>
      </c>
      <c r="X81" s="275" t="s">
        <v>6545</v>
      </c>
      <c r="Y81" s="71">
        <v>30385</v>
      </c>
      <c r="Z81" s="309"/>
      <c r="AA81" s="5"/>
      <c r="AB81" s="1"/>
      <c r="AC81" s="1" t="s">
        <v>6082</v>
      </c>
      <c r="AD81" s="1" t="s">
        <v>6546</v>
      </c>
      <c r="AE81" s="1"/>
      <c r="AF81" s="1"/>
      <c r="AG81" s="1"/>
      <c r="AH81" s="1" t="s">
        <v>68</v>
      </c>
      <c r="AI81" s="5"/>
      <c r="AJ81" s="1"/>
      <c r="AK81" s="532"/>
      <c r="AL81" s="1"/>
    </row>
    <row r="82" spans="1:39" s="97" customFormat="1" ht="14">
      <c r="A82" s="1">
        <v>65</v>
      </c>
      <c r="B82" s="47" t="s">
        <v>282</v>
      </c>
      <c r="C82" s="1" t="s">
        <v>128</v>
      </c>
      <c r="D82" s="7" t="s">
        <v>1966</v>
      </c>
      <c r="E82" s="1" t="s">
        <v>173</v>
      </c>
      <c r="F82" s="1"/>
      <c r="G82" s="1"/>
      <c r="H82" s="76" t="s">
        <v>6549</v>
      </c>
      <c r="I82" s="2" t="s">
        <v>6550</v>
      </c>
      <c r="J82" s="1">
        <v>1</v>
      </c>
      <c r="K82" s="1"/>
      <c r="L82" s="1">
        <v>1</v>
      </c>
      <c r="M82" s="1"/>
      <c r="N82" s="72"/>
      <c r="O82" s="1" t="s">
        <v>103</v>
      </c>
      <c r="P82" s="303">
        <v>44606</v>
      </c>
      <c r="Q82" s="4" t="str">
        <f t="shared" ca="1" si="4"/>
        <v>0 Tahun 5 Bulan22 Hari</v>
      </c>
      <c r="R82" s="5" t="s">
        <v>58</v>
      </c>
      <c r="S82" s="1" t="s">
        <v>6551</v>
      </c>
      <c r="T82" s="1" t="s">
        <v>73</v>
      </c>
      <c r="U82" s="565" t="s">
        <v>68</v>
      </c>
      <c r="V82" s="565" t="s">
        <v>180</v>
      </c>
      <c r="W82" s="1" t="s">
        <v>76</v>
      </c>
      <c r="X82" s="275" t="s">
        <v>154</v>
      </c>
      <c r="Y82" s="71">
        <v>33320</v>
      </c>
      <c r="Z82" s="309"/>
      <c r="AA82" s="5"/>
      <c r="AB82" s="1"/>
      <c r="AC82" s="1" t="s">
        <v>6082</v>
      </c>
      <c r="AD82" s="1" t="s">
        <v>6552</v>
      </c>
      <c r="AE82" s="1"/>
      <c r="AF82" s="1"/>
      <c r="AG82" s="1"/>
      <c r="AH82" s="1" t="s">
        <v>68</v>
      </c>
      <c r="AI82" s="5"/>
      <c r="AJ82" s="1"/>
      <c r="AK82" s="532"/>
      <c r="AL82" s="1"/>
    </row>
    <row r="83" spans="1:39" s="97" customFormat="1" ht="14">
      <c r="A83" s="1">
        <v>66</v>
      </c>
      <c r="B83" s="47" t="s">
        <v>282</v>
      </c>
      <c r="C83" s="1" t="s">
        <v>128</v>
      </c>
      <c r="D83" s="7" t="s">
        <v>1966</v>
      </c>
      <c r="E83" s="1" t="s">
        <v>173</v>
      </c>
      <c r="F83" s="1"/>
      <c r="G83" s="1"/>
      <c r="H83" s="55" t="s">
        <v>6667</v>
      </c>
      <c r="I83" s="2" t="s">
        <v>6656</v>
      </c>
      <c r="J83" s="1">
        <v>1</v>
      </c>
      <c r="K83" s="1"/>
      <c r="L83" s="758">
        <v>1</v>
      </c>
      <c r="M83" s="21"/>
      <c r="N83" s="179"/>
      <c r="O83" s="181"/>
      <c r="P83" s="181">
        <v>44624</v>
      </c>
      <c r="Q83" s="4" t="str">
        <f t="shared" ca="1" si="4"/>
        <v>0 Tahun 5 Bulan1 Hari</v>
      </c>
      <c r="R83" s="27" t="s">
        <v>52</v>
      </c>
      <c r="S83" s="21"/>
      <c r="T83" s="21" t="s">
        <v>63</v>
      </c>
      <c r="U83" s="31" t="s">
        <v>68</v>
      </c>
      <c r="V83" s="31" t="s">
        <v>84</v>
      </c>
      <c r="W83" s="21" t="s">
        <v>88</v>
      </c>
      <c r="X83" s="263" t="s">
        <v>6657</v>
      </c>
      <c r="Y83" s="61">
        <v>28447</v>
      </c>
      <c r="Z83" s="248"/>
      <c r="AA83" s="27"/>
      <c r="AB83" s="21"/>
      <c r="AC83" s="21" t="s">
        <v>4646</v>
      </c>
      <c r="AD83" s="21" t="s">
        <v>6658</v>
      </c>
      <c r="AE83" s="21"/>
      <c r="AF83" s="21"/>
      <c r="AG83" s="21"/>
      <c r="AH83" s="21" t="s">
        <v>68</v>
      </c>
      <c r="AI83" s="27"/>
      <c r="AJ83" s="21"/>
      <c r="AK83" s="25"/>
      <c r="AL83" s="21"/>
    </row>
    <row r="84" spans="1:39" s="97" customFormat="1" ht="14">
      <c r="A84" s="1">
        <v>67</v>
      </c>
      <c r="B84" s="47" t="s">
        <v>282</v>
      </c>
      <c r="C84" s="1" t="s">
        <v>128</v>
      </c>
      <c r="D84" s="7" t="s">
        <v>1966</v>
      </c>
      <c r="E84" s="1" t="s">
        <v>173</v>
      </c>
      <c r="F84" s="1"/>
      <c r="G84" s="1"/>
      <c r="H84" s="55" t="s">
        <v>6668</v>
      </c>
      <c r="I84" s="2" t="s">
        <v>6659</v>
      </c>
      <c r="J84" s="1">
        <v>1</v>
      </c>
      <c r="K84" s="1"/>
      <c r="L84" s="758">
        <v>1</v>
      </c>
      <c r="M84" s="21"/>
      <c r="N84" s="179"/>
      <c r="O84" s="181"/>
      <c r="P84" s="181">
        <v>44624</v>
      </c>
      <c r="Q84" s="4" t="str">
        <f t="shared" ca="1" si="4"/>
        <v>0 Tahun 5 Bulan1 Hari</v>
      </c>
      <c r="R84" s="27" t="s">
        <v>52</v>
      </c>
      <c r="S84" s="21"/>
      <c r="T84" s="21" t="s">
        <v>73</v>
      </c>
      <c r="U84" s="31" t="s">
        <v>68</v>
      </c>
      <c r="V84" s="31" t="s">
        <v>84</v>
      </c>
      <c r="W84" s="21" t="s">
        <v>51</v>
      </c>
      <c r="X84" s="263" t="s">
        <v>6660</v>
      </c>
      <c r="Y84" s="61">
        <v>33197</v>
      </c>
      <c r="Z84" s="248"/>
      <c r="AA84" s="27"/>
      <c r="AB84" s="21"/>
      <c r="AC84" s="21" t="s">
        <v>4646</v>
      </c>
      <c r="AD84" s="21" t="s">
        <v>6661</v>
      </c>
      <c r="AE84" s="21"/>
      <c r="AF84" s="21"/>
      <c r="AG84" s="21"/>
      <c r="AH84" s="21" t="s">
        <v>68</v>
      </c>
      <c r="AI84" s="27"/>
      <c r="AJ84" s="21"/>
      <c r="AK84" s="25"/>
      <c r="AL84" s="21"/>
    </row>
    <row r="85" spans="1:39" s="97" customFormat="1" ht="14">
      <c r="A85" s="1">
        <v>68</v>
      </c>
      <c r="B85" s="47" t="s">
        <v>282</v>
      </c>
      <c r="C85" s="1" t="s">
        <v>128</v>
      </c>
      <c r="D85" s="7" t="s">
        <v>1966</v>
      </c>
      <c r="E85" s="1" t="s">
        <v>173</v>
      </c>
      <c r="F85" s="1"/>
      <c r="G85" s="1"/>
      <c r="H85" s="55" t="s">
        <v>6669</v>
      </c>
      <c r="I85" s="2" t="s">
        <v>6662</v>
      </c>
      <c r="J85" s="1">
        <v>1</v>
      </c>
      <c r="K85" s="1"/>
      <c r="L85" s="758">
        <v>1</v>
      </c>
      <c r="M85" s="21"/>
      <c r="N85" s="179"/>
      <c r="O85" s="181"/>
      <c r="P85" s="181">
        <v>44624</v>
      </c>
      <c r="Q85" s="4" t="str">
        <f t="shared" ca="1" si="4"/>
        <v>0 Tahun 5 Bulan1 Hari</v>
      </c>
      <c r="R85" s="27" t="s">
        <v>81</v>
      </c>
      <c r="S85" s="21"/>
      <c r="T85" s="21" t="s">
        <v>63</v>
      </c>
      <c r="U85" s="31" t="s">
        <v>68</v>
      </c>
      <c r="V85" s="31" t="s">
        <v>84</v>
      </c>
      <c r="W85" s="21" t="s">
        <v>51</v>
      </c>
      <c r="X85" s="263" t="s">
        <v>6663</v>
      </c>
      <c r="Y85" s="61">
        <v>33630</v>
      </c>
      <c r="Z85" s="248"/>
      <c r="AA85" s="27"/>
      <c r="AB85" s="21"/>
      <c r="AC85" s="21" t="s">
        <v>4646</v>
      </c>
      <c r="AD85" s="21" t="s">
        <v>6664</v>
      </c>
      <c r="AE85" s="21"/>
      <c r="AF85" s="21"/>
      <c r="AG85" s="21"/>
      <c r="AH85" s="21" t="s">
        <v>68</v>
      </c>
      <c r="AI85" s="27"/>
      <c r="AJ85" s="21"/>
      <c r="AK85" s="25"/>
      <c r="AL85" s="21"/>
    </row>
    <row r="86" spans="1:39" s="97" customFormat="1" ht="14">
      <c r="A86" s="1">
        <v>69</v>
      </c>
      <c r="B86" s="47" t="s">
        <v>282</v>
      </c>
      <c r="C86" s="1" t="s">
        <v>128</v>
      </c>
      <c r="D86" s="7" t="s">
        <v>1966</v>
      </c>
      <c r="E86" s="1" t="s">
        <v>173</v>
      </c>
      <c r="F86" s="1"/>
      <c r="G86" s="1"/>
      <c r="H86" s="55" t="s">
        <v>6670</v>
      </c>
      <c r="I86" s="2" t="s">
        <v>6665</v>
      </c>
      <c r="J86" s="1">
        <v>1</v>
      </c>
      <c r="K86" s="1"/>
      <c r="L86" s="758">
        <v>1</v>
      </c>
      <c r="M86" s="21"/>
      <c r="N86" s="179"/>
      <c r="O86" s="181"/>
      <c r="P86" s="181">
        <v>44624</v>
      </c>
      <c r="Q86" s="4" t="str">
        <f t="shared" ca="1" si="4"/>
        <v>0 Tahun 5 Bulan1 Hari</v>
      </c>
      <c r="R86" s="27" t="s">
        <v>54</v>
      </c>
      <c r="S86" s="21" t="s">
        <v>62</v>
      </c>
      <c r="T86" s="21" t="s">
        <v>73</v>
      </c>
      <c r="U86" s="31" t="s">
        <v>68</v>
      </c>
      <c r="V86" s="31" t="s">
        <v>84</v>
      </c>
      <c r="W86" s="21" t="s">
        <v>76</v>
      </c>
      <c r="X86" s="263" t="s">
        <v>6660</v>
      </c>
      <c r="Y86" s="61">
        <v>33041</v>
      </c>
      <c r="Z86" s="248"/>
      <c r="AA86" s="27"/>
      <c r="AB86" s="21"/>
      <c r="AC86" s="21" t="s">
        <v>4646</v>
      </c>
      <c r="AD86" s="21" t="s">
        <v>6666</v>
      </c>
      <c r="AE86" s="21"/>
      <c r="AF86" s="21"/>
      <c r="AG86" s="21"/>
      <c r="AH86" s="21" t="s">
        <v>68</v>
      </c>
      <c r="AI86" s="27"/>
      <c r="AJ86" s="21"/>
      <c r="AK86" s="25"/>
      <c r="AL86" s="21"/>
    </row>
    <row r="87" spans="1:39" s="97" customFormat="1" ht="14">
      <c r="A87" s="1">
        <v>72</v>
      </c>
      <c r="B87" s="47" t="s">
        <v>282</v>
      </c>
      <c r="C87" s="1" t="s">
        <v>128</v>
      </c>
      <c r="D87" s="7" t="s">
        <v>1966</v>
      </c>
      <c r="E87" s="1" t="s">
        <v>173</v>
      </c>
      <c r="F87" s="1"/>
      <c r="G87" s="1"/>
      <c r="H87" s="27" t="s">
        <v>6681</v>
      </c>
      <c r="I87" s="533" t="s">
        <v>6682</v>
      </c>
      <c r="J87" s="1">
        <v>1</v>
      </c>
      <c r="K87" s="1"/>
      <c r="L87" s="667">
        <v>1</v>
      </c>
      <c r="M87" s="21"/>
      <c r="N87" s="21"/>
      <c r="O87" s="181"/>
      <c r="P87" s="37">
        <v>44630</v>
      </c>
      <c r="Q87" s="4" t="str">
        <f t="shared" ca="1" si="4"/>
        <v>0 Tahun 4 Bulan26 Hari</v>
      </c>
      <c r="R87" s="21" t="s">
        <v>78</v>
      </c>
      <c r="S87" s="21"/>
      <c r="T87" s="21" t="s">
        <v>49</v>
      </c>
      <c r="U87" s="31" t="s">
        <v>126</v>
      </c>
      <c r="V87" s="31" t="s">
        <v>166</v>
      </c>
      <c r="W87" s="21" t="s">
        <v>51</v>
      </c>
      <c r="X87" s="31" t="s">
        <v>6675</v>
      </c>
      <c r="Y87" s="61">
        <v>31482</v>
      </c>
      <c r="Z87" s="34"/>
      <c r="AA87" s="21"/>
      <c r="AB87" s="21"/>
      <c r="AC87" s="19" t="s">
        <v>4646</v>
      </c>
      <c r="AD87" s="21" t="s">
        <v>6676</v>
      </c>
      <c r="AE87" s="21"/>
      <c r="AF87" s="21"/>
      <c r="AG87" s="21"/>
      <c r="AH87" s="21" t="s">
        <v>126</v>
      </c>
      <c r="AI87" s="27"/>
      <c r="AJ87" s="21"/>
      <c r="AK87" s="25"/>
      <c r="AL87" s="438"/>
    </row>
    <row r="88" spans="1:39" s="97" customFormat="1" ht="14">
      <c r="A88" s="1">
        <v>73</v>
      </c>
      <c r="B88" s="47" t="s">
        <v>282</v>
      </c>
      <c r="C88" s="1" t="s">
        <v>128</v>
      </c>
      <c r="D88" s="7" t="s">
        <v>1966</v>
      </c>
      <c r="E88" s="1" t="s">
        <v>173</v>
      </c>
      <c r="F88" s="1"/>
      <c r="G88" s="1"/>
      <c r="H88" s="27" t="s">
        <v>6683</v>
      </c>
      <c r="I88" s="727" t="s">
        <v>6684</v>
      </c>
      <c r="J88" s="1">
        <v>1</v>
      </c>
      <c r="K88" s="1"/>
      <c r="L88" s="667">
        <v>1</v>
      </c>
      <c r="M88" s="21"/>
      <c r="N88" s="21"/>
      <c r="O88" s="181"/>
      <c r="P88" s="37">
        <v>44630</v>
      </c>
      <c r="Q88" s="4" t="str">
        <f t="shared" ca="1" si="4"/>
        <v>0 Tahun 4 Bulan26 Hari</v>
      </c>
      <c r="R88" s="21" t="s">
        <v>54</v>
      </c>
      <c r="S88" s="21" t="s">
        <v>62</v>
      </c>
      <c r="T88" s="21" t="s">
        <v>49</v>
      </c>
      <c r="U88" s="31" t="s">
        <v>126</v>
      </c>
      <c r="V88" s="31" t="s">
        <v>166</v>
      </c>
      <c r="W88" s="21" t="s">
        <v>76</v>
      </c>
      <c r="X88" s="31" t="s">
        <v>6679</v>
      </c>
      <c r="Y88" s="61">
        <v>36755</v>
      </c>
      <c r="Z88" s="34"/>
      <c r="AA88" s="21"/>
      <c r="AB88" s="21"/>
      <c r="AC88" s="19" t="s">
        <v>4646</v>
      </c>
      <c r="AD88" s="21" t="s">
        <v>6676</v>
      </c>
      <c r="AE88" s="21"/>
      <c r="AF88" s="21"/>
      <c r="AG88" s="21"/>
      <c r="AH88" s="21" t="s">
        <v>126</v>
      </c>
      <c r="AI88" s="27"/>
      <c r="AJ88" s="21"/>
      <c r="AK88" s="25"/>
      <c r="AL88" s="438"/>
    </row>
    <row r="89" spans="1:39" s="97" customFormat="1" ht="14">
      <c r="A89" s="1">
        <v>74</v>
      </c>
      <c r="B89" s="47" t="s">
        <v>282</v>
      </c>
      <c r="C89" s="1" t="s">
        <v>128</v>
      </c>
      <c r="D89" s="7" t="s">
        <v>1966</v>
      </c>
      <c r="E89" s="1" t="s">
        <v>173</v>
      </c>
      <c r="F89" s="1"/>
      <c r="G89" s="1"/>
      <c r="H89" s="27" t="s">
        <v>6685</v>
      </c>
      <c r="I89" s="727" t="s">
        <v>6686</v>
      </c>
      <c r="J89" s="1">
        <v>1</v>
      </c>
      <c r="K89" s="1"/>
      <c r="L89" s="667">
        <v>1</v>
      </c>
      <c r="M89" s="21"/>
      <c r="N89" s="21"/>
      <c r="O89" s="181"/>
      <c r="P89" s="37">
        <v>44630</v>
      </c>
      <c r="Q89" s="4" t="str">
        <f t="shared" ca="1" si="4"/>
        <v>0 Tahun 4 Bulan26 Hari</v>
      </c>
      <c r="R89" s="21" t="s">
        <v>78</v>
      </c>
      <c r="S89" s="21"/>
      <c r="T89" s="21" t="s">
        <v>49</v>
      </c>
      <c r="U89" s="31" t="s">
        <v>126</v>
      </c>
      <c r="V89" s="31" t="s">
        <v>166</v>
      </c>
      <c r="W89" s="21" t="s">
        <v>71</v>
      </c>
      <c r="X89" s="31" t="s">
        <v>5110</v>
      </c>
      <c r="Y89" s="61">
        <v>28598</v>
      </c>
      <c r="Z89" s="34"/>
      <c r="AA89" s="21"/>
      <c r="AB89" s="21"/>
      <c r="AC89" s="19" t="s">
        <v>4646</v>
      </c>
      <c r="AD89" s="21" t="s">
        <v>6676</v>
      </c>
      <c r="AE89" s="21"/>
      <c r="AF89" s="21"/>
      <c r="AG89" s="21"/>
      <c r="AH89" s="21" t="s">
        <v>126</v>
      </c>
      <c r="AI89" s="27"/>
      <c r="AJ89" s="21"/>
      <c r="AK89" s="25"/>
      <c r="AL89" s="438"/>
    </row>
    <row r="90" spans="1:39" s="97" customFormat="1" ht="14">
      <c r="A90" s="1">
        <v>76</v>
      </c>
      <c r="B90" s="47" t="s">
        <v>282</v>
      </c>
      <c r="C90" s="1" t="s">
        <v>128</v>
      </c>
      <c r="D90" s="7" t="s">
        <v>1966</v>
      </c>
      <c r="E90" s="1" t="s">
        <v>173</v>
      </c>
      <c r="F90" s="1"/>
      <c r="G90" s="1"/>
      <c r="H90" s="27" t="s">
        <v>6689</v>
      </c>
      <c r="I90" s="533" t="s">
        <v>6690</v>
      </c>
      <c r="J90" s="1">
        <v>1</v>
      </c>
      <c r="K90" s="1"/>
      <c r="L90" s="667">
        <v>1</v>
      </c>
      <c r="M90" s="21"/>
      <c r="N90" s="21"/>
      <c r="O90" s="181"/>
      <c r="P90" s="37">
        <v>44630</v>
      </c>
      <c r="Q90" s="4" t="str">
        <f t="shared" ca="1" si="4"/>
        <v>0 Tahun 4 Bulan26 Hari</v>
      </c>
      <c r="R90" s="21" t="s">
        <v>81</v>
      </c>
      <c r="S90" s="21"/>
      <c r="T90" s="21" t="s">
        <v>49</v>
      </c>
      <c r="U90" s="31" t="s">
        <v>126</v>
      </c>
      <c r="V90" s="31" t="s">
        <v>166</v>
      </c>
      <c r="W90" s="21" t="s">
        <v>56</v>
      </c>
      <c r="X90" s="31" t="s">
        <v>6691</v>
      </c>
      <c r="Y90" s="61">
        <v>31247</v>
      </c>
      <c r="Z90" s="34"/>
      <c r="AA90" s="21"/>
      <c r="AB90" s="21"/>
      <c r="AC90" s="19" t="s">
        <v>4646</v>
      </c>
      <c r="AD90" s="21" t="s">
        <v>6676</v>
      </c>
      <c r="AE90" s="21"/>
      <c r="AF90" s="21"/>
      <c r="AG90" s="21"/>
      <c r="AH90" s="21" t="s">
        <v>126</v>
      </c>
      <c r="AI90" s="27"/>
      <c r="AJ90" s="21"/>
      <c r="AK90" s="25"/>
      <c r="AL90" s="438"/>
    </row>
    <row r="91" spans="1:39" s="97" customFormat="1" ht="14">
      <c r="A91" s="1">
        <v>79</v>
      </c>
      <c r="B91" s="47" t="s">
        <v>282</v>
      </c>
      <c r="C91" s="1" t="s">
        <v>128</v>
      </c>
      <c r="D91" s="7" t="s">
        <v>1966</v>
      </c>
      <c r="E91" s="1" t="s">
        <v>173</v>
      </c>
      <c r="F91" s="1"/>
      <c r="G91" s="1"/>
      <c r="H91" s="27" t="s">
        <v>6697</v>
      </c>
      <c r="I91" s="533" t="s">
        <v>217</v>
      </c>
      <c r="J91" s="1">
        <v>1</v>
      </c>
      <c r="K91" s="1"/>
      <c r="L91" s="667">
        <v>1</v>
      </c>
      <c r="M91" s="21"/>
      <c r="N91" s="21"/>
      <c r="O91" s="181"/>
      <c r="P91" s="37">
        <v>44630</v>
      </c>
      <c r="Q91" s="4" t="str">
        <f t="shared" ca="1" si="4"/>
        <v>0 Tahun 4 Bulan26 Hari</v>
      </c>
      <c r="R91" s="21" t="s">
        <v>54</v>
      </c>
      <c r="S91" s="21" t="s">
        <v>87</v>
      </c>
      <c r="T91" s="21" t="s">
        <v>49</v>
      </c>
      <c r="U91" s="31" t="s">
        <v>126</v>
      </c>
      <c r="V91" s="31" t="s">
        <v>166</v>
      </c>
      <c r="W91" s="21" t="s">
        <v>71</v>
      </c>
      <c r="X91" s="31" t="s">
        <v>6675</v>
      </c>
      <c r="Y91" s="61">
        <v>26330</v>
      </c>
      <c r="Z91" s="34"/>
      <c r="AA91" s="21"/>
      <c r="AB91" s="21"/>
      <c r="AC91" s="19" t="s">
        <v>4646</v>
      </c>
      <c r="AD91" s="21" t="s">
        <v>6698</v>
      </c>
      <c r="AE91" s="21"/>
      <c r="AF91" s="21"/>
      <c r="AG91" s="21"/>
      <c r="AH91" s="21" t="s">
        <v>126</v>
      </c>
      <c r="AI91" s="27"/>
      <c r="AJ91" s="21"/>
      <c r="AK91" s="25"/>
      <c r="AL91" s="438"/>
    </row>
    <row r="92" spans="1:39" s="94" customFormat="1" ht="15" customHeight="1">
      <c r="A92" s="677">
        <v>17</v>
      </c>
      <c r="B92" s="179" t="s">
        <v>128</v>
      </c>
      <c r="C92" s="200" t="s">
        <v>1966</v>
      </c>
      <c r="D92" s="179" t="s">
        <v>173</v>
      </c>
      <c r="E92" s="179" t="s">
        <v>236</v>
      </c>
      <c r="F92" s="21"/>
      <c r="G92" s="21"/>
      <c r="H92" s="27" t="s">
        <v>7128</v>
      </c>
      <c r="I92" s="31" t="s">
        <v>7129</v>
      </c>
      <c r="J92" s="21">
        <v>1</v>
      </c>
      <c r="K92" s="21"/>
      <c r="L92" s="21"/>
      <c r="M92" s="21"/>
      <c r="N92" s="21">
        <v>1</v>
      </c>
      <c r="O92" s="181"/>
      <c r="P92" s="694">
        <v>44714</v>
      </c>
      <c r="Q92" s="34"/>
      <c r="R92" s="21" t="s">
        <v>81</v>
      </c>
      <c r="S92" s="21"/>
      <c r="T92" s="21" t="s">
        <v>73</v>
      </c>
      <c r="U92" s="31" t="s">
        <v>68</v>
      </c>
      <c r="V92" s="31" t="s">
        <v>180</v>
      </c>
      <c r="W92" s="21" t="s">
        <v>76</v>
      </c>
      <c r="X92" s="31" t="s">
        <v>7130</v>
      </c>
      <c r="Y92" s="61">
        <v>36703</v>
      </c>
      <c r="Z92" s="34"/>
      <c r="AA92" s="27" t="s">
        <v>7131</v>
      </c>
      <c r="AB92" s="21"/>
      <c r="AC92" s="19" t="s">
        <v>4646</v>
      </c>
      <c r="AD92" s="21" t="s">
        <v>7132</v>
      </c>
      <c r="AE92" s="21"/>
      <c r="AF92" s="21"/>
      <c r="AG92" s="21"/>
      <c r="AH92" s="21" t="s">
        <v>68</v>
      </c>
      <c r="AI92" s="27"/>
      <c r="AJ92" s="21"/>
      <c r="AK92" s="192"/>
      <c r="AL92" s="21"/>
      <c r="AM92" s="35"/>
    </row>
    <row r="93" spans="1:39" s="94" customFormat="1" ht="15" customHeight="1">
      <c r="A93" s="673">
        <v>18</v>
      </c>
      <c r="B93" s="179" t="s">
        <v>128</v>
      </c>
      <c r="C93" s="200" t="s">
        <v>1966</v>
      </c>
      <c r="D93" s="179" t="s">
        <v>173</v>
      </c>
      <c r="E93" s="179" t="s">
        <v>236</v>
      </c>
      <c r="F93" s="21"/>
      <c r="G93" s="21"/>
      <c r="H93" s="27" t="s">
        <v>7133</v>
      </c>
      <c r="I93" s="31" t="s">
        <v>7134</v>
      </c>
      <c r="J93" s="21">
        <v>1</v>
      </c>
      <c r="K93" s="21"/>
      <c r="L93" s="21"/>
      <c r="M93" s="21"/>
      <c r="N93" s="21">
        <v>1</v>
      </c>
      <c r="O93" s="181"/>
      <c r="P93" s="694">
        <v>44714</v>
      </c>
      <c r="Q93" s="34"/>
      <c r="R93" s="21" t="s">
        <v>78</v>
      </c>
      <c r="S93" s="21"/>
      <c r="T93" s="21" t="s">
        <v>63</v>
      </c>
      <c r="U93" s="31" t="s">
        <v>68</v>
      </c>
      <c r="V93" s="31" t="s">
        <v>84</v>
      </c>
      <c r="W93" s="21" t="s">
        <v>56</v>
      </c>
      <c r="X93" s="31" t="s">
        <v>84</v>
      </c>
      <c r="Y93" s="61">
        <v>30300</v>
      </c>
      <c r="Z93" s="34"/>
      <c r="AA93" s="21"/>
      <c r="AB93" s="21"/>
      <c r="AC93" s="19" t="s">
        <v>4646</v>
      </c>
      <c r="AD93" s="21" t="s">
        <v>6928</v>
      </c>
      <c r="AE93" s="21"/>
      <c r="AF93" s="21" t="s">
        <v>57</v>
      </c>
      <c r="AG93" s="21" t="s">
        <v>74</v>
      </c>
      <c r="AH93" s="21"/>
      <c r="AI93" s="27"/>
      <c r="AJ93" s="21"/>
      <c r="AK93" s="25"/>
      <c r="AL93" s="21"/>
      <c r="AM93" s="35"/>
    </row>
    <row r="94" spans="1:39" s="94" customFormat="1" ht="15" customHeight="1">
      <c r="A94" s="677">
        <v>19</v>
      </c>
      <c r="B94" s="179" t="s">
        <v>128</v>
      </c>
      <c r="C94" s="200" t="s">
        <v>1966</v>
      </c>
      <c r="D94" s="179" t="s">
        <v>173</v>
      </c>
      <c r="E94" s="179" t="s">
        <v>236</v>
      </c>
      <c r="F94" s="21"/>
      <c r="G94" s="21"/>
      <c r="H94" s="27" t="s">
        <v>7135</v>
      </c>
      <c r="I94" s="31" t="s">
        <v>7136</v>
      </c>
      <c r="J94" s="21">
        <v>1</v>
      </c>
      <c r="K94" s="21"/>
      <c r="L94" s="21"/>
      <c r="M94" s="21"/>
      <c r="N94" s="21">
        <v>1</v>
      </c>
      <c r="O94" s="181"/>
      <c r="P94" s="694">
        <v>44714</v>
      </c>
      <c r="Q94" s="34"/>
      <c r="R94" s="21" t="s">
        <v>78</v>
      </c>
      <c r="S94" s="21"/>
      <c r="T94" s="21" t="s">
        <v>73</v>
      </c>
      <c r="U94" s="31" t="s">
        <v>66</v>
      </c>
      <c r="V94" s="31" t="s">
        <v>93</v>
      </c>
      <c r="W94" s="21" t="s">
        <v>56</v>
      </c>
      <c r="X94" s="31" t="s">
        <v>93</v>
      </c>
      <c r="Y94" s="61">
        <v>27461</v>
      </c>
      <c r="Z94" s="34"/>
      <c r="AA94" s="21"/>
      <c r="AB94" s="21"/>
      <c r="AC94" s="19" t="s">
        <v>4646</v>
      </c>
      <c r="AD94" s="21" t="s">
        <v>6928</v>
      </c>
      <c r="AE94" s="21"/>
      <c r="AF94" s="21" t="s">
        <v>57</v>
      </c>
      <c r="AG94" s="21" t="s">
        <v>74</v>
      </c>
      <c r="AH94" s="21"/>
      <c r="AI94" s="27"/>
      <c r="AJ94" s="21"/>
      <c r="AK94" s="25"/>
      <c r="AL94" s="21"/>
      <c r="AM94" s="35"/>
    </row>
    <row r="95" spans="1:39" s="94" customFormat="1" ht="15" customHeight="1">
      <c r="A95" s="673">
        <v>20</v>
      </c>
      <c r="B95" s="179" t="s">
        <v>128</v>
      </c>
      <c r="C95" s="200" t="s">
        <v>1966</v>
      </c>
      <c r="D95" s="179" t="s">
        <v>173</v>
      </c>
      <c r="E95" s="179" t="s">
        <v>236</v>
      </c>
      <c r="F95" s="21"/>
      <c r="G95" s="21"/>
      <c r="H95" s="27" t="s">
        <v>7137</v>
      </c>
      <c r="I95" s="31" t="s">
        <v>7138</v>
      </c>
      <c r="J95" s="21">
        <v>1</v>
      </c>
      <c r="K95" s="21"/>
      <c r="L95" s="21"/>
      <c r="M95" s="21"/>
      <c r="N95" s="21">
        <v>1</v>
      </c>
      <c r="O95" s="181"/>
      <c r="P95" s="694">
        <v>44714</v>
      </c>
      <c r="Q95" s="34"/>
      <c r="R95" s="21" t="s">
        <v>78</v>
      </c>
      <c r="S95" s="21"/>
      <c r="T95" s="21" t="s">
        <v>63</v>
      </c>
      <c r="U95" s="31" t="s">
        <v>68</v>
      </c>
      <c r="V95" s="31" t="s">
        <v>84</v>
      </c>
      <c r="W95" s="21" t="s">
        <v>51</v>
      </c>
      <c r="X95" s="31" t="s">
        <v>2573</v>
      </c>
      <c r="Y95" s="61">
        <v>29580</v>
      </c>
      <c r="Z95" s="34"/>
      <c r="AA95" s="21"/>
      <c r="AB95" s="21"/>
      <c r="AC95" s="19" t="s">
        <v>4646</v>
      </c>
      <c r="AD95" s="21" t="s">
        <v>7139</v>
      </c>
      <c r="AE95" s="21"/>
      <c r="AF95" s="21"/>
      <c r="AG95" s="21"/>
      <c r="AH95" s="21" t="s">
        <v>68</v>
      </c>
      <c r="AI95" s="27"/>
      <c r="AJ95" s="21"/>
      <c r="AK95" s="25"/>
      <c r="AL95" s="21"/>
      <c r="AM95" s="35"/>
    </row>
    <row r="96" spans="1:39" s="94" customFormat="1" ht="15" customHeight="1">
      <c r="A96" s="677">
        <v>21</v>
      </c>
      <c r="B96" s="179" t="s">
        <v>128</v>
      </c>
      <c r="C96" s="200" t="s">
        <v>1966</v>
      </c>
      <c r="D96" s="179" t="s">
        <v>173</v>
      </c>
      <c r="E96" s="179" t="s">
        <v>236</v>
      </c>
      <c r="F96" s="21"/>
      <c r="G96" s="21"/>
      <c r="H96" s="27" t="s">
        <v>7140</v>
      </c>
      <c r="I96" s="31" t="s">
        <v>7141</v>
      </c>
      <c r="J96" s="21">
        <v>1</v>
      </c>
      <c r="K96" s="21"/>
      <c r="L96" s="21"/>
      <c r="M96" s="21"/>
      <c r="N96" s="21">
        <v>1</v>
      </c>
      <c r="O96" s="181"/>
      <c r="P96" s="694">
        <v>44714</v>
      </c>
      <c r="Q96" s="34"/>
      <c r="R96" s="21" t="s">
        <v>58</v>
      </c>
      <c r="S96" s="21" t="s">
        <v>7142</v>
      </c>
      <c r="T96" s="21" t="s">
        <v>63</v>
      </c>
      <c r="U96" s="31" t="s">
        <v>68</v>
      </c>
      <c r="V96" s="31" t="s">
        <v>2583</v>
      </c>
      <c r="W96" s="21" t="s">
        <v>76</v>
      </c>
      <c r="X96" s="31" t="s">
        <v>2606</v>
      </c>
      <c r="Y96" s="61">
        <v>37118</v>
      </c>
      <c r="Z96" s="34"/>
      <c r="AA96" s="27" t="s">
        <v>7143</v>
      </c>
      <c r="AB96" s="21"/>
      <c r="AC96" s="19" t="s">
        <v>4646</v>
      </c>
      <c r="AD96" s="21" t="s">
        <v>7144</v>
      </c>
      <c r="AE96" s="21"/>
      <c r="AF96" s="21"/>
      <c r="AG96" s="21"/>
      <c r="AH96" s="21" t="s">
        <v>68</v>
      </c>
      <c r="AI96" s="27"/>
      <c r="AJ96" s="21"/>
      <c r="AK96" s="25"/>
      <c r="AL96" s="21"/>
      <c r="AM96" s="35"/>
    </row>
    <row r="97" spans="1:39" s="94" customFormat="1" ht="15" customHeight="1">
      <c r="A97" s="673">
        <v>22</v>
      </c>
      <c r="B97" s="179" t="s">
        <v>128</v>
      </c>
      <c r="C97" s="200" t="s">
        <v>1966</v>
      </c>
      <c r="D97" s="179" t="s">
        <v>173</v>
      </c>
      <c r="E97" s="179" t="s">
        <v>236</v>
      </c>
      <c r="F97" s="21"/>
      <c r="G97" s="21"/>
      <c r="H97" s="27" t="s">
        <v>7145</v>
      </c>
      <c r="I97" s="31" t="s">
        <v>7146</v>
      </c>
      <c r="J97" s="21">
        <v>1</v>
      </c>
      <c r="K97" s="21"/>
      <c r="L97" s="21"/>
      <c r="M97" s="21"/>
      <c r="N97" s="21">
        <v>1</v>
      </c>
      <c r="O97" s="181"/>
      <c r="P97" s="694">
        <v>44714</v>
      </c>
      <c r="Q97" s="34"/>
      <c r="R97" s="21" t="s">
        <v>78</v>
      </c>
      <c r="S97" s="21"/>
      <c r="T97" s="21" t="s">
        <v>63</v>
      </c>
      <c r="U97" s="31" t="s">
        <v>68</v>
      </c>
      <c r="V97" s="31" t="s">
        <v>84</v>
      </c>
      <c r="W97" s="21" t="s">
        <v>51</v>
      </c>
      <c r="X97" s="31" t="s">
        <v>7147</v>
      </c>
      <c r="Y97" s="61">
        <v>28539</v>
      </c>
      <c r="Z97" s="34"/>
      <c r="AA97" s="27" t="s">
        <v>7148</v>
      </c>
      <c r="AB97" s="21"/>
      <c r="AC97" s="19" t="s">
        <v>4646</v>
      </c>
      <c r="AD97" s="21" t="s">
        <v>7149</v>
      </c>
      <c r="AE97" s="21"/>
      <c r="AF97" s="21" t="s">
        <v>57</v>
      </c>
      <c r="AG97" s="21" t="s">
        <v>74</v>
      </c>
      <c r="AH97" s="21"/>
      <c r="AI97" s="27"/>
      <c r="AJ97" s="21"/>
      <c r="AK97" s="25"/>
      <c r="AL97" s="21"/>
      <c r="AM97" s="35"/>
    </row>
    <row r="98" spans="1:39" s="94" customFormat="1" ht="15" customHeight="1">
      <c r="A98" s="677">
        <v>23</v>
      </c>
      <c r="B98" s="179" t="s">
        <v>128</v>
      </c>
      <c r="C98" s="200" t="s">
        <v>1966</v>
      </c>
      <c r="D98" s="179" t="s">
        <v>173</v>
      </c>
      <c r="E98" s="179" t="s">
        <v>236</v>
      </c>
      <c r="F98" s="21"/>
      <c r="G98" s="21"/>
      <c r="H98" s="27" t="s">
        <v>7150</v>
      </c>
      <c r="I98" s="31" t="s">
        <v>7151</v>
      </c>
      <c r="J98" s="21">
        <v>1</v>
      </c>
      <c r="K98" s="21"/>
      <c r="L98" s="21"/>
      <c r="M98" s="21"/>
      <c r="N98" s="21">
        <v>1</v>
      </c>
      <c r="O98" s="181"/>
      <c r="P98" s="694">
        <v>44714</v>
      </c>
      <c r="Q98" s="34"/>
      <c r="R98" s="21" t="s">
        <v>78</v>
      </c>
      <c r="S98" s="21"/>
      <c r="T98" s="21" t="s">
        <v>73</v>
      </c>
      <c r="U98" s="31" t="s">
        <v>68</v>
      </c>
      <c r="V98" s="31" t="s">
        <v>180</v>
      </c>
      <c r="W98" s="21" t="s">
        <v>56</v>
      </c>
      <c r="X98" s="31" t="s">
        <v>7152</v>
      </c>
      <c r="Y98" s="61">
        <v>32862</v>
      </c>
      <c r="Z98" s="34"/>
      <c r="AA98" s="27" t="s">
        <v>7153</v>
      </c>
      <c r="AB98" s="21"/>
      <c r="AC98" s="19" t="s">
        <v>4646</v>
      </c>
      <c r="AD98" s="21" t="s">
        <v>7154</v>
      </c>
      <c r="AE98" s="21"/>
      <c r="AF98" s="21"/>
      <c r="AG98" s="21"/>
      <c r="AH98" s="21" t="s">
        <v>68</v>
      </c>
      <c r="AI98" s="27"/>
      <c r="AJ98" s="21"/>
      <c r="AK98" s="25"/>
      <c r="AL98" s="21"/>
      <c r="AM98" s="35"/>
    </row>
    <row r="99" spans="1:39" s="94" customFormat="1" ht="15" customHeight="1">
      <c r="A99" s="673">
        <v>24</v>
      </c>
      <c r="B99" s="179" t="s">
        <v>128</v>
      </c>
      <c r="C99" s="200" t="s">
        <v>1966</v>
      </c>
      <c r="D99" s="179" t="s">
        <v>173</v>
      </c>
      <c r="E99" s="179" t="s">
        <v>236</v>
      </c>
      <c r="F99" s="21"/>
      <c r="G99" s="21"/>
      <c r="H99" s="27" t="s">
        <v>7155</v>
      </c>
      <c r="I99" s="31" t="s">
        <v>7156</v>
      </c>
      <c r="J99" s="21">
        <v>1</v>
      </c>
      <c r="K99" s="21"/>
      <c r="L99" s="21"/>
      <c r="M99" s="21"/>
      <c r="N99" s="21">
        <v>1</v>
      </c>
      <c r="O99" s="181"/>
      <c r="P99" s="694">
        <v>44714</v>
      </c>
      <c r="Q99" s="34"/>
      <c r="R99" s="27" t="s">
        <v>52</v>
      </c>
      <c r="S99" s="21"/>
      <c r="T99" s="21" t="s">
        <v>63</v>
      </c>
      <c r="U99" s="31" t="s">
        <v>74</v>
      </c>
      <c r="V99" s="31" t="s">
        <v>7157</v>
      </c>
      <c r="W99" s="21" t="s">
        <v>76</v>
      </c>
      <c r="X99" s="31" t="s">
        <v>7158</v>
      </c>
      <c r="Y99" s="61">
        <v>29708</v>
      </c>
      <c r="Z99" s="34"/>
      <c r="AA99" s="21"/>
      <c r="AB99" s="21"/>
      <c r="AC99" s="19" t="s">
        <v>4646</v>
      </c>
      <c r="AD99" s="21" t="s">
        <v>7159</v>
      </c>
      <c r="AE99" s="21"/>
      <c r="AF99" s="21" t="s">
        <v>57</v>
      </c>
      <c r="AG99" s="21" t="s">
        <v>74</v>
      </c>
      <c r="AH99" s="21"/>
      <c r="AI99" s="27"/>
      <c r="AJ99" s="21"/>
      <c r="AK99" s="25"/>
      <c r="AL99" s="21"/>
      <c r="AM99" s="35"/>
    </row>
    <row r="100" spans="1:39" s="94" customFormat="1" ht="15" customHeight="1">
      <c r="A100" s="677">
        <v>25</v>
      </c>
      <c r="B100" s="179" t="s">
        <v>128</v>
      </c>
      <c r="C100" s="200" t="s">
        <v>1966</v>
      </c>
      <c r="D100" s="179" t="s">
        <v>173</v>
      </c>
      <c r="E100" s="179" t="s">
        <v>236</v>
      </c>
      <c r="F100" s="21"/>
      <c r="G100" s="21"/>
      <c r="H100" s="27" t="s">
        <v>7160</v>
      </c>
      <c r="I100" s="31" t="s">
        <v>7161</v>
      </c>
      <c r="J100" s="21">
        <v>1</v>
      </c>
      <c r="K100" s="21"/>
      <c r="L100" s="21"/>
      <c r="M100" s="21"/>
      <c r="N100" s="21">
        <v>1</v>
      </c>
      <c r="O100" s="181"/>
      <c r="P100" s="694">
        <v>44714</v>
      </c>
      <c r="Q100" s="34"/>
      <c r="R100" s="27" t="s">
        <v>58</v>
      </c>
      <c r="S100" s="21" t="s">
        <v>123</v>
      </c>
      <c r="T100" s="21" t="s">
        <v>63</v>
      </c>
      <c r="U100" s="31" t="s">
        <v>68</v>
      </c>
      <c r="V100" s="31" t="s">
        <v>2583</v>
      </c>
      <c r="W100" s="21" t="s">
        <v>71</v>
      </c>
      <c r="X100" s="31" t="s">
        <v>7162</v>
      </c>
      <c r="Y100" s="61">
        <v>26500</v>
      </c>
      <c r="Z100" s="34"/>
      <c r="AA100" s="27" t="s">
        <v>7163</v>
      </c>
      <c r="AB100" s="21"/>
      <c r="AC100" s="19" t="s">
        <v>4646</v>
      </c>
      <c r="AD100" s="21" t="s">
        <v>7164</v>
      </c>
      <c r="AE100" s="21"/>
      <c r="AF100" s="21"/>
      <c r="AG100" s="21"/>
      <c r="AH100" s="21" t="s">
        <v>68</v>
      </c>
      <c r="AI100" s="27"/>
      <c r="AJ100" s="21"/>
      <c r="AK100" s="25"/>
      <c r="AL100" s="21"/>
      <c r="AM100" s="35"/>
    </row>
    <row r="101" spans="1:39" s="97" customFormat="1" ht="14">
      <c r="A101" s="1"/>
      <c r="B101" s="47"/>
      <c r="C101" s="1"/>
      <c r="D101" s="7"/>
      <c r="E101" s="1"/>
      <c r="F101" s="1"/>
      <c r="G101" s="1"/>
      <c r="H101" s="27"/>
      <c r="I101" s="533"/>
      <c r="J101" s="1"/>
      <c r="K101" s="1"/>
      <c r="L101" s="1"/>
      <c r="M101" s="21"/>
      <c r="N101" s="21"/>
      <c r="O101" s="181"/>
      <c r="P101" s="37"/>
      <c r="Q101" s="4"/>
      <c r="R101" s="21"/>
      <c r="S101" s="21"/>
      <c r="T101" s="21"/>
      <c r="U101" s="31"/>
      <c r="V101" s="31"/>
      <c r="W101" s="21"/>
      <c r="X101" s="31"/>
      <c r="Y101" s="61"/>
      <c r="Z101" s="34"/>
      <c r="AA101" s="21"/>
      <c r="AB101" s="21"/>
      <c r="AC101" s="19"/>
      <c r="AD101" s="21"/>
      <c r="AE101" s="21"/>
      <c r="AF101" s="21"/>
      <c r="AG101" s="21"/>
      <c r="AH101" s="21"/>
      <c r="AI101" s="27"/>
      <c r="AJ101" s="21"/>
      <c r="AK101" s="25"/>
      <c r="AL101" s="438"/>
    </row>
    <row r="102" spans="1:39" s="97" customFormat="1" ht="14.5" thickBot="1">
      <c r="A102" s="1"/>
      <c r="B102" s="47"/>
      <c r="C102" s="1"/>
      <c r="D102" s="7"/>
      <c r="E102" s="1"/>
      <c r="F102" s="1"/>
      <c r="G102" s="1"/>
      <c r="H102" s="27"/>
      <c r="I102" s="533"/>
      <c r="J102" s="1"/>
      <c r="K102" s="1"/>
      <c r="L102" s="1"/>
      <c r="M102" s="21"/>
      <c r="N102" s="21"/>
      <c r="O102" s="181"/>
      <c r="P102" s="37"/>
      <c r="Q102" s="4"/>
      <c r="R102" s="21"/>
      <c r="S102" s="21"/>
      <c r="T102" s="21"/>
      <c r="U102" s="31"/>
      <c r="V102" s="31"/>
      <c r="W102" s="21"/>
      <c r="X102" s="31"/>
      <c r="Y102" s="61"/>
      <c r="Z102" s="34"/>
      <c r="AA102" s="21"/>
      <c r="AB102" s="21"/>
      <c r="AC102" s="19"/>
      <c r="AD102" s="21"/>
      <c r="AE102" s="21"/>
      <c r="AF102" s="21"/>
      <c r="AG102" s="21"/>
      <c r="AH102" s="21"/>
      <c r="AI102" s="27"/>
      <c r="AJ102" s="21"/>
      <c r="AK102" s="25"/>
      <c r="AL102" s="438"/>
    </row>
    <row r="103" spans="1:39" ht="14.5" thickTop="1">
      <c r="A103" s="225"/>
      <c r="B103" s="14"/>
      <c r="C103" s="9"/>
      <c r="D103" s="9"/>
      <c r="E103" s="9"/>
      <c r="F103" s="9"/>
      <c r="G103" s="9"/>
      <c r="H103" s="9"/>
      <c r="I103" s="10"/>
      <c r="J103" s="226">
        <f>SUM(J34:J102)</f>
        <v>67</v>
      </c>
      <c r="K103" s="226">
        <f>SUM(K34:K102)</f>
        <v>0</v>
      </c>
      <c r="L103" s="226">
        <f>SUM(L34:L102)</f>
        <v>53</v>
      </c>
      <c r="M103" s="226">
        <f>SUM(M34:M102)</f>
        <v>5</v>
      </c>
      <c r="N103" s="226">
        <f>SUM(N34:N102)</f>
        <v>9</v>
      </c>
      <c r="O103" s="11"/>
      <c r="P103" s="13"/>
      <c r="Q103" s="12"/>
      <c r="R103" s="13"/>
      <c r="S103" s="9"/>
      <c r="T103" s="9"/>
      <c r="U103" s="9"/>
      <c r="V103" s="9"/>
      <c r="W103" s="9"/>
      <c r="X103" s="10"/>
      <c r="Y103" s="227"/>
      <c r="Z103" s="14"/>
      <c r="AA103" s="14"/>
      <c r="AB103" s="14"/>
      <c r="AC103" s="9"/>
      <c r="AD103" s="9"/>
      <c r="AE103" s="9"/>
      <c r="AF103" s="9"/>
      <c r="AG103" s="9"/>
      <c r="AH103" s="9"/>
      <c r="AI103" s="14"/>
      <c r="AJ103" s="14"/>
      <c r="AK103" s="15"/>
      <c r="AL103" s="228"/>
    </row>
    <row r="104" spans="1:39" ht="14">
      <c r="A104" s="229"/>
      <c r="B104" s="230"/>
      <c r="C104" s="231"/>
      <c r="D104" s="231"/>
      <c r="E104" s="231"/>
      <c r="F104" s="231"/>
      <c r="G104" s="231"/>
      <c r="H104" s="231"/>
      <c r="I104" s="232"/>
      <c r="J104" s="813">
        <f>J103+K103</f>
        <v>67</v>
      </c>
      <c r="K104" s="813"/>
      <c r="L104" s="814">
        <f>L103+M103+N103</f>
        <v>67</v>
      </c>
      <c r="M104" s="815"/>
      <c r="N104" s="816"/>
      <c r="O104" s="233"/>
      <c r="P104" s="234"/>
      <c r="Q104" s="233"/>
      <c r="R104" s="231"/>
      <c r="S104" s="231"/>
      <c r="T104" s="232"/>
      <c r="U104" s="231"/>
      <c r="V104" s="231"/>
      <c r="W104" s="232"/>
      <c r="X104" s="235"/>
      <c r="Y104" s="230"/>
      <c r="Z104" s="230"/>
      <c r="AA104" s="230"/>
      <c r="AB104" s="231"/>
      <c r="AC104" s="231"/>
      <c r="AD104" s="231"/>
      <c r="AE104" s="231"/>
      <c r="AF104" s="231"/>
      <c r="AG104" s="231"/>
      <c r="AH104" s="230"/>
      <c r="AI104" s="230"/>
      <c r="AJ104" s="236"/>
      <c r="AK104" s="237"/>
      <c r="AL104" s="237"/>
    </row>
    <row r="105" spans="1:39" s="94" customFormat="1" ht="14.5">
      <c r="A105" s="408"/>
      <c r="B105" s="451"/>
      <c r="C105" s="409"/>
      <c r="D105" s="409"/>
      <c r="E105" s="409"/>
      <c r="F105" s="452"/>
      <c r="G105" s="453"/>
      <c r="H105" s="454"/>
      <c r="I105" s="455"/>
      <c r="J105" s="452"/>
      <c r="K105" s="452"/>
      <c r="L105" s="452"/>
      <c r="M105" s="452"/>
      <c r="N105" s="452"/>
      <c r="O105" s="452"/>
      <c r="P105" s="411"/>
      <c r="Q105" s="412"/>
      <c r="R105" s="409"/>
      <c r="S105" s="452"/>
      <c r="T105" s="409"/>
      <c r="U105" s="409"/>
      <c r="V105" s="452"/>
      <c r="W105" s="452"/>
      <c r="X105" s="456"/>
      <c r="Y105" s="457"/>
      <c r="Z105" s="412"/>
      <c r="AA105" s="452"/>
      <c r="AB105" s="452"/>
      <c r="AC105" s="409"/>
      <c r="AD105" s="452"/>
      <c r="AE105" s="452"/>
      <c r="AF105" s="452"/>
      <c r="AG105" s="452"/>
      <c r="AH105" s="452"/>
      <c r="AI105" s="452"/>
      <c r="AJ105" s="452"/>
      <c r="AK105" s="452"/>
      <c r="AL105" s="452"/>
    </row>
    <row r="106" spans="1:39" s="94" customFormat="1" ht="14.5">
      <c r="A106" s="387"/>
      <c r="B106" s="458"/>
      <c r="C106" s="121"/>
      <c r="D106" s="121"/>
      <c r="E106" s="121"/>
      <c r="F106" s="428"/>
      <c r="G106" s="459"/>
      <c r="H106" s="460"/>
      <c r="I106" s="461"/>
      <c r="J106" s="428"/>
      <c r="K106" s="428"/>
      <c r="L106" s="428"/>
      <c r="M106" s="428"/>
      <c r="N106" s="428"/>
      <c r="O106" s="428"/>
      <c r="P106" s="389"/>
      <c r="Q106" s="390"/>
      <c r="R106" s="121"/>
      <c r="S106" s="428"/>
      <c r="T106" s="121"/>
      <c r="U106" s="121"/>
      <c r="V106" s="428"/>
      <c r="W106" s="428"/>
      <c r="X106" s="462"/>
      <c r="Y106" s="463"/>
      <c r="Z106" s="390"/>
      <c r="AA106" s="428"/>
      <c r="AB106" s="428"/>
      <c r="AC106" s="121"/>
      <c r="AD106" s="428"/>
      <c r="AE106" s="428"/>
      <c r="AF106" s="428"/>
      <c r="AG106" s="428"/>
      <c r="AH106" s="428"/>
      <c r="AI106" s="428"/>
      <c r="AJ106" s="428"/>
      <c r="AK106" s="428"/>
      <c r="AL106" s="428"/>
    </row>
    <row r="107" spans="1:39" s="94" customFormat="1" ht="14.5">
      <c r="A107" s="387"/>
      <c r="B107" s="458"/>
      <c r="C107" s="121"/>
      <c r="D107" s="121"/>
      <c r="E107" s="121"/>
      <c r="F107" s="428"/>
      <c r="G107" s="459"/>
      <c r="H107" s="460"/>
      <c r="I107" s="461"/>
      <c r="J107" s="428"/>
      <c r="K107" s="428"/>
      <c r="L107" s="428"/>
      <c r="M107" s="428"/>
      <c r="N107" s="428"/>
      <c r="O107" s="428"/>
      <c r="P107" s="389"/>
      <c r="Q107" s="390"/>
      <c r="R107" s="121"/>
      <c r="S107" s="428"/>
      <c r="T107" s="121"/>
      <c r="U107" s="121"/>
      <c r="V107" s="428"/>
      <c r="W107" s="428"/>
      <c r="X107" s="462"/>
      <c r="Y107" s="463"/>
      <c r="Z107" s="390"/>
      <c r="AA107" s="428"/>
      <c r="AB107" s="428"/>
      <c r="AC107" s="121"/>
      <c r="AD107" s="428"/>
      <c r="AE107" s="428"/>
      <c r="AF107" s="428"/>
      <c r="AG107" s="428"/>
      <c r="AH107" s="428"/>
      <c r="AI107" s="428"/>
      <c r="AJ107" s="428"/>
      <c r="AK107" s="428"/>
      <c r="AL107" s="428"/>
    </row>
    <row r="108" spans="1:39" s="94" customFormat="1" ht="15" thickBot="1">
      <c r="A108" s="415"/>
      <c r="B108" s="464"/>
      <c r="C108" s="416"/>
      <c r="D108" s="416"/>
      <c r="E108" s="416"/>
      <c r="F108" s="238"/>
      <c r="G108" s="465"/>
      <c r="H108" s="466"/>
      <c r="I108" s="467"/>
      <c r="J108" s="238"/>
      <c r="K108" s="238"/>
      <c r="L108" s="238"/>
      <c r="M108" s="238"/>
      <c r="N108" s="238"/>
      <c r="O108" s="238"/>
      <c r="P108" s="418"/>
      <c r="Q108" s="419"/>
      <c r="R108" s="416"/>
      <c r="S108" s="238"/>
      <c r="T108" s="416"/>
      <c r="U108" s="416"/>
      <c r="V108" s="238"/>
      <c r="W108" s="238"/>
      <c r="X108" s="468"/>
      <c r="Y108" s="469"/>
      <c r="Z108" s="419"/>
      <c r="AA108" s="238"/>
      <c r="AB108" s="238"/>
      <c r="AC108" s="416"/>
      <c r="AD108" s="238"/>
      <c r="AE108" s="238"/>
      <c r="AF108" s="238"/>
      <c r="AG108" s="238"/>
      <c r="AH108" s="238"/>
      <c r="AI108" s="238"/>
      <c r="AJ108" s="238"/>
      <c r="AK108" s="238"/>
      <c r="AL108" s="238"/>
    </row>
    <row r="109" spans="1:39" s="88" customFormat="1" ht="14.5" thickTop="1">
      <c r="A109" s="835" t="s">
        <v>3421</v>
      </c>
      <c r="B109" s="837" t="s">
        <v>0</v>
      </c>
      <c r="C109" s="819" t="s">
        <v>1</v>
      </c>
      <c r="D109" s="820"/>
      <c r="E109" s="817" t="s">
        <v>2</v>
      </c>
      <c r="F109" s="817" t="s">
        <v>3</v>
      </c>
      <c r="G109" s="817" t="s">
        <v>4</v>
      </c>
      <c r="H109" s="828" t="s">
        <v>5</v>
      </c>
      <c r="I109" s="817" t="s">
        <v>6</v>
      </c>
      <c r="J109" s="826" t="s">
        <v>7</v>
      </c>
      <c r="K109" s="827"/>
      <c r="L109" s="830" t="s">
        <v>8</v>
      </c>
      <c r="M109" s="831"/>
      <c r="N109" s="832"/>
      <c r="O109" s="824" t="s">
        <v>9</v>
      </c>
      <c r="P109" s="833" t="s">
        <v>10</v>
      </c>
      <c r="Q109" s="834"/>
      <c r="R109" s="824" t="s">
        <v>137</v>
      </c>
      <c r="S109" s="817" t="s">
        <v>11</v>
      </c>
      <c r="T109" s="817" t="s">
        <v>12</v>
      </c>
      <c r="U109" s="826" t="s">
        <v>13</v>
      </c>
      <c r="V109" s="827"/>
      <c r="W109" s="824" t="s">
        <v>14</v>
      </c>
      <c r="X109" s="819" t="s">
        <v>15</v>
      </c>
      <c r="Y109" s="820"/>
      <c r="Z109" s="817" t="s">
        <v>16</v>
      </c>
      <c r="AA109" s="819" t="s">
        <v>17</v>
      </c>
      <c r="AB109" s="820"/>
      <c r="AC109" s="819" t="s">
        <v>18</v>
      </c>
      <c r="AD109" s="820"/>
      <c r="AE109" s="819" t="s">
        <v>19</v>
      </c>
      <c r="AF109" s="821"/>
      <c r="AG109" s="821"/>
      <c r="AH109" s="820"/>
      <c r="AI109" s="822" t="s">
        <v>20</v>
      </c>
      <c r="AJ109" s="822" t="s">
        <v>21</v>
      </c>
      <c r="AK109" s="806" t="s">
        <v>22</v>
      </c>
      <c r="AL109" s="808" t="s">
        <v>23</v>
      </c>
    </row>
    <row r="110" spans="1:39" s="88" customFormat="1" ht="14.5" thickBot="1">
      <c r="A110" s="836"/>
      <c r="B110" s="838"/>
      <c r="C110" s="122" t="s">
        <v>24</v>
      </c>
      <c r="D110" s="122" t="s">
        <v>25</v>
      </c>
      <c r="E110" s="818"/>
      <c r="F110" s="818"/>
      <c r="G110" s="818"/>
      <c r="H110" s="829"/>
      <c r="I110" s="818"/>
      <c r="J110" s="123" t="s">
        <v>26</v>
      </c>
      <c r="K110" s="124" t="s">
        <v>27</v>
      </c>
      <c r="L110" s="122" t="s">
        <v>28</v>
      </c>
      <c r="M110" s="122" t="s">
        <v>29</v>
      </c>
      <c r="N110" s="122" t="s">
        <v>30</v>
      </c>
      <c r="O110" s="825"/>
      <c r="P110" s="125" t="s">
        <v>31</v>
      </c>
      <c r="Q110" s="125" t="s">
        <v>32</v>
      </c>
      <c r="R110" s="825"/>
      <c r="S110" s="818"/>
      <c r="T110" s="818"/>
      <c r="U110" s="126" t="s">
        <v>33</v>
      </c>
      <c r="V110" s="126" t="s">
        <v>34</v>
      </c>
      <c r="W110" s="825"/>
      <c r="X110" s="122" t="s">
        <v>35</v>
      </c>
      <c r="Y110" s="125" t="s">
        <v>36</v>
      </c>
      <c r="Z110" s="818"/>
      <c r="AA110" s="127" t="s">
        <v>37</v>
      </c>
      <c r="AB110" s="122" t="s">
        <v>38</v>
      </c>
      <c r="AC110" s="122" t="s">
        <v>39</v>
      </c>
      <c r="AD110" s="122" t="s">
        <v>40</v>
      </c>
      <c r="AE110" s="122" t="s">
        <v>41</v>
      </c>
      <c r="AF110" s="122" t="s">
        <v>42</v>
      </c>
      <c r="AG110" s="122" t="s">
        <v>43</v>
      </c>
      <c r="AH110" s="122" t="s">
        <v>44</v>
      </c>
      <c r="AI110" s="823"/>
      <c r="AJ110" s="823"/>
      <c r="AK110" s="807"/>
      <c r="AL110" s="809"/>
    </row>
    <row r="111" spans="1:39" s="94" customFormat="1" ht="14.5" thickTop="1">
      <c r="A111" s="36">
        <v>1</v>
      </c>
      <c r="B111" s="22" t="s">
        <v>282</v>
      </c>
      <c r="C111" s="21" t="s">
        <v>128</v>
      </c>
      <c r="D111" s="22" t="s">
        <v>1966</v>
      </c>
      <c r="E111" s="21" t="s">
        <v>5271</v>
      </c>
      <c r="F111" s="256"/>
      <c r="G111" s="302"/>
      <c r="H111" s="55" t="s">
        <v>6027</v>
      </c>
      <c r="I111" s="565" t="s">
        <v>6028</v>
      </c>
      <c r="J111" s="551"/>
      <c r="K111" s="585">
        <v>1</v>
      </c>
      <c r="L111" s="1">
        <v>1</v>
      </c>
      <c r="M111" s="21"/>
      <c r="N111" s="21"/>
      <c r="O111" s="19" t="s">
        <v>103</v>
      </c>
      <c r="P111" s="37">
        <v>44568</v>
      </c>
      <c r="Q111" s="34"/>
      <c r="R111" s="257" t="s">
        <v>54</v>
      </c>
      <c r="S111" s="258" t="s">
        <v>117</v>
      </c>
      <c r="T111" s="258" t="s">
        <v>73</v>
      </c>
      <c r="U111" s="258" t="s">
        <v>68</v>
      </c>
      <c r="V111" s="93" t="s">
        <v>84</v>
      </c>
      <c r="W111" s="256" t="s">
        <v>88</v>
      </c>
      <c r="X111" s="145" t="s">
        <v>6029</v>
      </c>
      <c r="Y111" s="61" t="s">
        <v>6030</v>
      </c>
      <c r="Z111" s="22"/>
      <c r="AA111" s="27"/>
      <c r="AB111" s="21"/>
      <c r="AC111" s="49" t="s">
        <v>6082</v>
      </c>
      <c r="AD111" s="49" t="s">
        <v>5717</v>
      </c>
      <c r="AE111" s="93"/>
      <c r="AF111" s="259"/>
      <c r="AG111" s="259"/>
      <c r="AH111" s="19" t="s">
        <v>68</v>
      </c>
      <c r="AI111" s="260"/>
      <c r="AJ111" s="260"/>
      <c r="AK111" s="295"/>
      <c r="AL111" s="300"/>
    </row>
    <row r="112" spans="1:39" s="94" customFormat="1" ht="14">
      <c r="A112" s="36">
        <v>7</v>
      </c>
      <c r="B112" s="22" t="s">
        <v>282</v>
      </c>
      <c r="C112" s="21" t="s">
        <v>128</v>
      </c>
      <c r="D112" s="22" t="s">
        <v>1966</v>
      </c>
      <c r="E112" s="21" t="s">
        <v>5271</v>
      </c>
      <c r="F112" s="256"/>
      <c r="G112" s="302"/>
      <c r="H112" s="55" t="s">
        <v>6035</v>
      </c>
      <c r="I112" s="2" t="s">
        <v>6036</v>
      </c>
      <c r="J112" s="551"/>
      <c r="K112" s="585">
        <v>1</v>
      </c>
      <c r="L112" s="1">
        <v>1</v>
      </c>
      <c r="M112" s="21"/>
      <c r="N112" s="21"/>
      <c r="O112" s="19" t="s">
        <v>103</v>
      </c>
      <c r="P112" s="37">
        <v>44568</v>
      </c>
      <c r="Q112" s="34"/>
      <c r="R112" s="257" t="s">
        <v>52</v>
      </c>
      <c r="S112" s="270" t="s">
        <v>52</v>
      </c>
      <c r="T112" s="258" t="s">
        <v>49</v>
      </c>
      <c r="U112" s="258" t="s">
        <v>66</v>
      </c>
      <c r="V112" s="93" t="s">
        <v>67</v>
      </c>
      <c r="W112" s="256" t="s">
        <v>88</v>
      </c>
      <c r="X112" s="263" t="s">
        <v>6037</v>
      </c>
      <c r="Y112" s="61">
        <v>28347</v>
      </c>
      <c r="Z112" s="22"/>
      <c r="AA112" s="27"/>
      <c r="AB112" s="21"/>
      <c r="AC112" s="49" t="s">
        <v>6082</v>
      </c>
      <c r="AD112" s="49" t="s">
        <v>6038</v>
      </c>
      <c r="AE112" s="93"/>
      <c r="AF112" s="259"/>
      <c r="AG112" s="259"/>
      <c r="AH112" s="19" t="s">
        <v>66</v>
      </c>
      <c r="AI112" s="260"/>
      <c r="AJ112" s="260"/>
      <c r="AK112" s="295"/>
      <c r="AL112" s="300"/>
    </row>
    <row r="113" spans="1:38" s="94" customFormat="1" ht="14">
      <c r="A113" s="36">
        <v>12</v>
      </c>
      <c r="B113" s="22" t="s">
        <v>282</v>
      </c>
      <c r="C113" s="21" t="s">
        <v>128</v>
      </c>
      <c r="D113" s="22" t="s">
        <v>1966</v>
      </c>
      <c r="E113" s="21" t="s">
        <v>5271</v>
      </c>
      <c r="F113" s="256"/>
      <c r="G113" s="302"/>
      <c r="H113" s="60" t="s">
        <v>6039</v>
      </c>
      <c r="I113" s="594" t="s">
        <v>6040</v>
      </c>
      <c r="J113" s="551">
        <v>1</v>
      </c>
      <c r="K113" s="585"/>
      <c r="L113" s="1">
        <v>1</v>
      </c>
      <c r="M113" s="21"/>
      <c r="N113" s="21"/>
      <c r="O113" s="19" t="s">
        <v>103</v>
      </c>
      <c r="P113" s="37">
        <v>44568</v>
      </c>
      <c r="Q113" s="34"/>
      <c r="R113" s="257" t="s">
        <v>81</v>
      </c>
      <c r="S113" s="270" t="s">
        <v>52</v>
      </c>
      <c r="T113" s="258" t="s">
        <v>73</v>
      </c>
      <c r="U113" s="258" t="s">
        <v>68</v>
      </c>
      <c r="V113" s="93" t="s">
        <v>135</v>
      </c>
      <c r="W113" s="256" t="s">
        <v>76</v>
      </c>
      <c r="X113" s="269" t="s">
        <v>6041</v>
      </c>
      <c r="Y113" s="61">
        <v>36411</v>
      </c>
      <c r="Z113" s="22"/>
      <c r="AA113" s="27"/>
      <c r="AB113" s="21"/>
      <c r="AC113" s="49" t="s">
        <v>6082</v>
      </c>
      <c r="AD113" s="49" t="s">
        <v>6042</v>
      </c>
      <c r="AE113" s="93"/>
      <c r="AF113" s="259"/>
      <c r="AG113" s="259"/>
      <c r="AH113" s="19" t="s">
        <v>68</v>
      </c>
      <c r="AI113" s="260"/>
      <c r="AJ113" s="260"/>
      <c r="AK113" s="295"/>
      <c r="AL113" s="300"/>
    </row>
    <row r="114" spans="1:38" s="94" customFormat="1" ht="14">
      <c r="A114" s="36">
        <v>13</v>
      </c>
      <c r="B114" s="22" t="s">
        <v>282</v>
      </c>
      <c r="C114" s="21" t="s">
        <v>128</v>
      </c>
      <c r="D114" s="22" t="s">
        <v>1966</v>
      </c>
      <c r="E114" s="21" t="s">
        <v>5271</v>
      </c>
      <c r="F114" s="256"/>
      <c r="G114" s="302"/>
      <c r="H114" s="60" t="s">
        <v>6043</v>
      </c>
      <c r="I114" s="594" t="s">
        <v>6044</v>
      </c>
      <c r="J114" s="551">
        <v>1</v>
      </c>
      <c r="K114" s="585"/>
      <c r="L114" s="1">
        <v>1</v>
      </c>
      <c r="M114" s="21"/>
      <c r="N114" s="21"/>
      <c r="O114" s="19" t="s">
        <v>103</v>
      </c>
      <c r="P114" s="37">
        <v>44568</v>
      </c>
      <c r="Q114" s="34"/>
      <c r="R114" s="257" t="s">
        <v>81</v>
      </c>
      <c r="S114" s="270" t="s">
        <v>52</v>
      </c>
      <c r="T114" s="258" t="s">
        <v>63</v>
      </c>
      <c r="U114" s="258" t="s">
        <v>68</v>
      </c>
      <c r="V114" s="93" t="s">
        <v>135</v>
      </c>
      <c r="W114" s="256" t="s">
        <v>51</v>
      </c>
      <c r="X114" s="269" t="s">
        <v>6045</v>
      </c>
      <c r="Y114" s="61" t="s">
        <v>6046</v>
      </c>
      <c r="Z114" s="22"/>
      <c r="AA114" s="27"/>
      <c r="AB114" s="21"/>
      <c r="AC114" s="49" t="s">
        <v>6082</v>
      </c>
      <c r="AD114" s="49" t="s">
        <v>6047</v>
      </c>
      <c r="AE114" s="93"/>
      <c r="AF114" s="259"/>
      <c r="AG114" s="259"/>
      <c r="AH114" s="19" t="s">
        <v>68</v>
      </c>
      <c r="AI114" s="260"/>
      <c r="AJ114" s="260"/>
      <c r="AK114" s="295"/>
      <c r="AL114" s="300"/>
    </row>
    <row r="115" spans="1:38" s="94" customFormat="1" ht="14">
      <c r="A115" s="36">
        <v>14</v>
      </c>
      <c r="B115" s="22" t="s">
        <v>282</v>
      </c>
      <c r="C115" s="21" t="s">
        <v>128</v>
      </c>
      <c r="D115" s="22" t="s">
        <v>1966</v>
      </c>
      <c r="E115" s="21" t="s">
        <v>5271</v>
      </c>
      <c r="F115" s="256"/>
      <c r="G115" s="302"/>
      <c r="H115" s="60" t="s">
        <v>6048</v>
      </c>
      <c r="I115" s="594" t="s">
        <v>6049</v>
      </c>
      <c r="J115" s="551">
        <v>1</v>
      </c>
      <c r="K115" s="585"/>
      <c r="L115" s="1">
        <v>1</v>
      </c>
      <c r="M115" s="21"/>
      <c r="N115" s="21"/>
      <c r="O115" s="19" t="s">
        <v>103</v>
      </c>
      <c r="P115" s="37">
        <v>44568</v>
      </c>
      <c r="Q115" s="34"/>
      <c r="R115" s="257" t="s">
        <v>81</v>
      </c>
      <c r="S115" s="270" t="s">
        <v>52</v>
      </c>
      <c r="T115" s="258" t="s">
        <v>63</v>
      </c>
      <c r="U115" s="258" t="s">
        <v>68</v>
      </c>
      <c r="V115" s="93" t="s">
        <v>84</v>
      </c>
      <c r="W115" s="256" t="s">
        <v>76</v>
      </c>
      <c r="X115" s="269" t="s">
        <v>84</v>
      </c>
      <c r="Y115" s="61">
        <v>25631</v>
      </c>
      <c r="Z115" s="22"/>
      <c r="AA115" s="27"/>
      <c r="AB115" s="21"/>
      <c r="AC115" s="49" t="s">
        <v>6082</v>
      </c>
      <c r="AD115" s="49" t="s">
        <v>5919</v>
      </c>
      <c r="AE115" s="93"/>
      <c r="AF115" s="259"/>
      <c r="AG115" s="259"/>
      <c r="AH115" s="19" t="s">
        <v>68</v>
      </c>
      <c r="AI115" s="260"/>
      <c r="AJ115" s="260"/>
      <c r="AK115" s="295"/>
      <c r="AL115" s="300"/>
    </row>
    <row r="116" spans="1:38" s="94" customFormat="1" ht="14">
      <c r="A116" s="36">
        <v>15</v>
      </c>
      <c r="B116" s="22" t="s">
        <v>282</v>
      </c>
      <c r="C116" s="21" t="s">
        <v>128</v>
      </c>
      <c r="D116" s="22" t="s">
        <v>1966</v>
      </c>
      <c r="E116" s="21" t="s">
        <v>5271</v>
      </c>
      <c r="F116" s="256"/>
      <c r="G116" s="302"/>
      <c r="H116" s="60" t="s">
        <v>6050</v>
      </c>
      <c r="I116" s="704" t="s">
        <v>6051</v>
      </c>
      <c r="J116" s="551">
        <v>1</v>
      </c>
      <c r="K116" s="585"/>
      <c r="L116" s="1">
        <v>1</v>
      </c>
      <c r="M116" s="21"/>
      <c r="N116" s="21"/>
      <c r="O116" s="19" t="s">
        <v>103</v>
      </c>
      <c r="P116" s="37">
        <v>44568</v>
      </c>
      <c r="Q116" s="34"/>
      <c r="R116" s="257" t="s">
        <v>81</v>
      </c>
      <c r="S116" s="270" t="s">
        <v>52</v>
      </c>
      <c r="T116" s="258" t="s">
        <v>63</v>
      </c>
      <c r="U116" s="258" t="s">
        <v>68</v>
      </c>
      <c r="V116" s="93" t="s">
        <v>6052</v>
      </c>
      <c r="W116" s="256" t="s">
        <v>51</v>
      </c>
      <c r="X116" s="269" t="s">
        <v>6053</v>
      </c>
      <c r="Y116" s="61" t="s">
        <v>6054</v>
      </c>
      <c r="Z116" s="22"/>
      <c r="AA116" s="27"/>
      <c r="AB116" s="21"/>
      <c r="AC116" s="49" t="s">
        <v>6082</v>
      </c>
      <c r="AD116" s="49" t="s">
        <v>5919</v>
      </c>
      <c r="AE116" s="93"/>
      <c r="AF116" s="259"/>
      <c r="AG116" s="259"/>
      <c r="AH116" s="19" t="s">
        <v>68</v>
      </c>
      <c r="AI116" s="260"/>
      <c r="AJ116" s="260"/>
      <c r="AK116" s="295"/>
      <c r="AL116" s="300"/>
    </row>
    <row r="117" spans="1:38" s="94" customFormat="1" ht="14">
      <c r="A117" s="36">
        <v>19</v>
      </c>
      <c r="B117" s="22" t="s">
        <v>282</v>
      </c>
      <c r="C117" s="21" t="s">
        <v>128</v>
      </c>
      <c r="D117" s="22" t="s">
        <v>1966</v>
      </c>
      <c r="E117" s="21" t="s">
        <v>5271</v>
      </c>
      <c r="F117" s="256"/>
      <c r="G117" s="302"/>
      <c r="H117" s="55" t="s">
        <v>6058</v>
      </c>
      <c r="I117" s="2" t="s">
        <v>6059</v>
      </c>
      <c r="J117" s="551">
        <v>1</v>
      </c>
      <c r="K117" s="585"/>
      <c r="L117" s="1">
        <v>1</v>
      </c>
      <c r="M117" s="21"/>
      <c r="N117" s="21"/>
      <c r="O117" s="19" t="s">
        <v>103</v>
      </c>
      <c r="P117" s="37">
        <v>44568</v>
      </c>
      <c r="Q117" s="34"/>
      <c r="R117" s="257" t="s">
        <v>78</v>
      </c>
      <c r="S117" s="270" t="s">
        <v>52</v>
      </c>
      <c r="T117" s="258" t="s">
        <v>73</v>
      </c>
      <c r="U117" s="258" t="s">
        <v>74</v>
      </c>
      <c r="V117" s="93" t="s">
        <v>75</v>
      </c>
      <c r="W117" s="256" t="s">
        <v>71</v>
      </c>
      <c r="X117" s="263" t="s">
        <v>6060</v>
      </c>
      <c r="Y117" s="61" t="s">
        <v>6061</v>
      </c>
      <c r="Z117" s="22"/>
      <c r="AA117" s="27"/>
      <c r="AB117" s="21"/>
      <c r="AC117" s="49" t="s">
        <v>6082</v>
      </c>
      <c r="AD117" s="19" t="s">
        <v>5705</v>
      </c>
      <c r="AE117" s="93"/>
      <c r="AF117" s="259"/>
      <c r="AG117" s="259" t="s">
        <v>74</v>
      </c>
      <c r="AH117" s="19"/>
      <c r="AI117" s="260"/>
      <c r="AJ117" s="260"/>
      <c r="AK117" s="295"/>
      <c r="AL117" s="300"/>
    </row>
    <row r="118" spans="1:38" s="94" customFormat="1" ht="14">
      <c r="A118" s="36">
        <v>21</v>
      </c>
      <c r="B118" s="22" t="s">
        <v>282</v>
      </c>
      <c r="C118" s="21" t="s">
        <v>128</v>
      </c>
      <c r="D118" s="22" t="s">
        <v>1966</v>
      </c>
      <c r="E118" s="21" t="s">
        <v>5271</v>
      </c>
      <c r="F118" s="256"/>
      <c r="G118" s="302"/>
      <c r="H118" s="55" t="s">
        <v>6062</v>
      </c>
      <c r="I118" s="2" t="s">
        <v>6063</v>
      </c>
      <c r="J118" s="551">
        <v>1</v>
      </c>
      <c r="K118" s="585"/>
      <c r="L118" s="1">
        <v>1</v>
      </c>
      <c r="M118" s="21"/>
      <c r="N118" s="21"/>
      <c r="O118" s="19" t="s">
        <v>103</v>
      </c>
      <c r="P118" s="37">
        <v>44568</v>
      </c>
      <c r="Q118" s="34"/>
      <c r="R118" s="257" t="s">
        <v>81</v>
      </c>
      <c r="S118" s="270" t="s">
        <v>52</v>
      </c>
      <c r="T118" s="258" t="s">
        <v>63</v>
      </c>
      <c r="U118" s="258" t="s">
        <v>68</v>
      </c>
      <c r="V118" s="93" t="s">
        <v>135</v>
      </c>
      <c r="W118" s="256" t="s">
        <v>76</v>
      </c>
      <c r="X118" s="263" t="s">
        <v>6045</v>
      </c>
      <c r="Y118" s="61" t="s">
        <v>6064</v>
      </c>
      <c r="Z118" s="22"/>
      <c r="AA118" s="27"/>
      <c r="AB118" s="21"/>
      <c r="AC118" s="49" t="s">
        <v>6082</v>
      </c>
      <c r="AD118" s="19" t="s">
        <v>5705</v>
      </c>
      <c r="AE118" s="93"/>
      <c r="AF118" s="259"/>
      <c r="AG118" s="259"/>
      <c r="AH118" s="19" t="s">
        <v>68</v>
      </c>
      <c r="AI118" s="260"/>
      <c r="AJ118" s="260"/>
      <c r="AK118" s="295"/>
      <c r="AL118" s="300"/>
    </row>
    <row r="119" spans="1:38" s="94" customFormat="1" ht="14">
      <c r="A119" s="36">
        <v>23</v>
      </c>
      <c r="B119" s="22" t="s">
        <v>282</v>
      </c>
      <c r="C119" s="21" t="s">
        <v>128</v>
      </c>
      <c r="D119" s="22" t="s">
        <v>1966</v>
      </c>
      <c r="E119" s="21" t="s">
        <v>5271</v>
      </c>
      <c r="F119" s="256"/>
      <c r="G119" s="302"/>
      <c r="H119" s="55" t="s">
        <v>6065</v>
      </c>
      <c r="I119" s="2" t="s">
        <v>6066</v>
      </c>
      <c r="J119" s="551">
        <v>1</v>
      </c>
      <c r="K119" s="585"/>
      <c r="L119" s="1">
        <v>1</v>
      </c>
      <c r="M119" s="21"/>
      <c r="N119" s="21"/>
      <c r="O119" s="19" t="s">
        <v>103</v>
      </c>
      <c r="P119" s="37">
        <v>44568</v>
      </c>
      <c r="Q119" s="34"/>
      <c r="R119" s="257" t="s">
        <v>81</v>
      </c>
      <c r="S119" s="270" t="s">
        <v>52</v>
      </c>
      <c r="T119" s="258" t="s">
        <v>73</v>
      </c>
      <c r="U119" s="258" t="s">
        <v>74</v>
      </c>
      <c r="V119" s="93" t="s">
        <v>75</v>
      </c>
      <c r="W119" s="256" t="s">
        <v>88</v>
      </c>
      <c r="X119" s="263" t="s">
        <v>57</v>
      </c>
      <c r="Y119" s="61">
        <v>34282</v>
      </c>
      <c r="Z119" s="22"/>
      <c r="AA119" s="27"/>
      <c r="AB119" s="21"/>
      <c r="AC119" s="49" t="s">
        <v>6082</v>
      </c>
      <c r="AD119" s="19" t="s">
        <v>5705</v>
      </c>
      <c r="AE119" s="93"/>
      <c r="AF119" s="259"/>
      <c r="AG119" s="259" t="s">
        <v>74</v>
      </c>
      <c r="AH119" s="259"/>
      <c r="AI119" s="260"/>
      <c r="AJ119" s="260"/>
      <c r="AK119" s="295"/>
      <c r="AL119" s="300"/>
    </row>
    <row r="120" spans="1:38" s="94" customFormat="1" ht="15.5">
      <c r="A120" s="36">
        <v>26</v>
      </c>
      <c r="B120" s="22" t="s">
        <v>282</v>
      </c>
      <c r="C120" s="21" t="s">
        <v>128</v>
      </c>
      <c r="D120" s="22" t="s">
        <v>1966</v>
      </c>
      <c r="E120" s="21" t="s">
        <v>5271</v>
      </c>
      <c r="F120" s="256"/>
      <c r="G120" s="302"/>
      <c r="H120" s="55" t="s">
        <v>6067</v>
      </c>
      <c r="I120" s="2" t="s">
        <v>6068</v>
      </c>
      <c r="J120" s="551">
        <v>1</v>
      </c>
      <c r="K120" s="585"/>
      <c r="L120" s="1">
        <v>1</v>
      </c>
      <c r="M120" s="21"/>
      <c r="N120" s="21"/>
      <c r="O120" s="19" t="s">
        <v>103</v>
      </c>
      <c r="P120" s="37">
        <v>44568</v>
      </c>
      <c r="Q120" s="34"/>
      <c r="R120" s="257" t="s">
        <v>54</v>
      </c>
      <c r="S120" s="258" t="s">
        <v>55</v>
      </c>
      <c r="T120" s="258" t="s">
        <v>73</v>
      </c>
      <c r="U120" s="258" t="s">
        <v>74</v>
      </c>
      <c r="V120" s="93" t="s">
        <v>75</v>
      </c>
      <c r="W120" s="256" t="s">
        <v>76</v>
      </c>
      <c r="X120" s="263" t="s">
        <v>6060</v>
      </c>
      <c r="Y120" s="61">
        <v>35774</v>
      </c>
      <c r="Z120" s="22"/>
      <c r="AA120" s="27"/>
      <c r="AB120" s="21"/>
      <c r="AC120" s="49" t="s">
        <v>6082</v>
      </c>
      <c r="AD120" s="49" t="s">
        <v>6069</v>
      </c>
      <c r="AE120" s="93"/>
      <c r="AF120" s="259"/>
      <c r="AG120" s="259" t="s">
        <v>74</v>
      </c>
      <c r="AH120" s="259"/>
      <c r="AI120" s="274"/>
      <c r="AJ120" s="274"/>
      <c r="AK120" s="299"/>
      <c r="AL120" s="274"/>
    </row>
    <row r="121" spans="1:38" s="94" customFormat="1" ht="15.5">
      <c r="A121" s="36">
        <v>27</v>
      </c>
      <c r="B121" s="22" t="s">
        <v>282</v>
      </c>
      <c r="C121" s="21" t="s">
        <v>128</v>
      </c>
      <c r="D121" s="22" t="s">
        <v>1966</v>
      </c>
      <c r="E121" s="21" t="s">
        <v>5271</v>
      </c>
      <c r="F121" s="256"/>
      <c r="G121" s="302"/>
      <c r="H121" s="55" t="s">
        <v>6070</v>
      </c>
      <c r="I121" s="2" t="s">
        <v>6071</v>
      </c>
      <c r="J121" s="551">
        <v>1</v>
      </c>
      <c r="K121" s="585"/>
      <c r="L121" s="1">
        <v>1</v>
      </c>
      <c r="M121" s="21"/>
      <c r="N121" s="21"/>
      <c r="O121" s="19" t="s">
        <v>103</v>
      </c>
      <c r="P121" s="37">
        <v>44568</v>
      </c>
      <c r="Q121" s="34"/>
      <c r="R121" s="257" t="s">
        <v>52</v>
      </c>
      <c r="S121" s="270" t="s">
        <v>52</v>
      </c>
      <c r="T121" s="258" t="s">
        <v>73</v>
      </c>
      <c r="U121" s="258" t="s">
        <v>68</v>
      </c>
      <c r="V121" s="93" t="s">
        <v>140</v>
      </c>
      <c r="W121" s="256" t="s">
        <v>71</v>
      </c>
      <c r="X121" s="263" t="s">
        <v>57</v>
      </c>
      <c r="Y121" s="61">
        <v>31292</v>
      </c>
      <c r="Z121" s="22"/>
      <c r="AA121" s="27"/>
      <c r="AB121" s="21"/>
      <c r="AC121" s="49" t="s">
        <v>6082</v>
      </c>
      <c r="AD121" s="49" t="s">
        <v>6072</v>
      </c>
      <c r="AE121" s="93"/>
      <c r="AF121" s="259"/>
      <c r="AG121" s="259"/>
      <c r="AH121" s="259" t="s">
        <v>68</v>
      </c>
      <c r="AI121" s="274"/>
      <c r="AJ121" s="274"/>
      <c r="AK121" s="299"/>
      <c r="AL121" s="274"/>
    </row>
    <row r="122" spans="1:38" s="94" customFormat="1" ht="14">
      <c r="A122" s="36">
        <v>28</v>
      </c>
      <c r="B122" s="22" t="s">
        <v>282</v>
      </c>
      <c r="C122" s="21" t="s">
        <v>128</v>
      </c>
      <c r="D122" s="22" t="s">
        <v>1966</v>
      </c>
      <c r="E122" s="21" t="s">
        <v>5271</v>
      </c>
      <c r="F122" s="256"/>
      <c r="G122" s="302"/>
      <c r="H122" s="55" t="s">
        <v>6073</v>
      </c>
      <c r="I122" s="2" t="s">
        <v>6074</v>
      </c>
      <c r="J122" s="551">
        <v>1</v>
      </c>
      <c r="K122" s="585"/>
      <c r="L122" s="1">
        <v>1</v>
      </c>
      <c r="M122" s="21"/>
      <c r="N122" s="21"/>
      <c r="O122" s="19" t="s">
        <v>103</v>
      </c>
      <c r="P122" s="37">
        <v>44568</v>
      </c>
      <c r="Q122" s="34"/>
      <c r="R122" s="257" t="s">
        <v>54</v>
      </c>
      <c r="S122" s="258" t="s">
        <v>62</v>
      </c>
      <c r="T122" s="258" t="s">
        <v>73</v>
      </c>
      <c r="U122" s="258" t="s">
        <v>74</v>
      </c>
      <c r="V122" s="93" t="s">
        <v>75</v>
      </c>
      <c r="W122" s="256" t="s">
        <v>56</v>
      </c>
      <c r="X122" s="263" t="s">
        <v>6060</v>
      </c>
      <c r="Y122" s="61" t="s">
        <v>6075</v>
      </c>
      <c r="Z122" s="22"/>
      <c r="AA122" s="27"/>
      <c r="AB122" s="21"/>
      <c r="AC122" s="49" t="s">
        <v>6082</v>
      </c>
      <c r="AD122" s="49" t="s">
        <v>6069</v>
      </c>
      <c r="AE122" s="93"/>
      <c r="AF122" s="259"/>
      <c r="AG122" s="259" t="s">
        <v>74</v>
      </c>
      <c r="AH122" s="259"/>
      <c r="AI122" s="85"/>
      <c r="AJ122" s="85"/>
      <c r="AK122" s="284"/>
      <c r="AL122" s="85"/>
    </row>
    <row r="123" spans="1:38" ht="13.5" thickBot="1"/>
    <row r="124" spans="1:38" ht="14.5" thickTop="1">
      <c r="A124" s="225"/>
      <c r="B124" s="14"/>
      <c r="C124" s="9"/>
      <c r="D124" s="9"/>
      <c r="E124" s="9"/>
      <c r="F124" s="9"/>
      <c r="G124" s="9"/>
      <c r="H124" s="9"/>
      <c r="I124" s="10"/>
      <c r="J124" s="226">
        <f>SUM(J111:J123)</f>
        <v>10</v>
      </c>
      <c r="K124" s="226">
        <f>SUM(K111:K123)</f>
        <v>2</v>
      </c>
      <c r="L124" s="226">
        <f>SUM(L111:L123)</f>
        <v>12</v>
      </c>
      <c r="M124" s="226">
        <f>SUM(M111:M123)</f>
        <v>0</v>
      </c>
      <c r="N124" s="226">
        <f>SUM(N111:N123)</f>
        <v>0</v>
      </c>
      <c r="O124" s="11"/>
      <c r="P124" s="13"/>
      <c r="Q124" s="12"/>
      <c r="R124" s="13"/>
      <c r="S124" s="9"/>
      <c r="T124" s="9"/>
      <c r="U124" s="9"/>
      <c r="V124" s="9"/>
      <c r="W124" s="9"/>
      <c r="X124" s="10"/>
      <c r="Y124" s="227"/>
      <c r="Z124" s="14"/>
      <c r="AA124" s="14"/>
      <c r="AB124" s="14"/>
      <c r="AC124" s="9"/>
      <c r="AD124" s="9"/>
      <c r="AE124" s="9"/>
      <c r="AF124" s="9"/>
      <c r="AG124" s="9"/>
      <c r="AH124" s="9"/>
      <c r="AI124" s="14"/>
      <c r="AJ124" s="14"/>
      <c r="AK124" s="15"/>
      <c r="AL124" s="228"/>
    </row>
    <row r="125" spans="1:38" ht="14">
      <c r="A125" s="229"/>
      <c r="B125" s="230"/>
      <c r="C125" s="231"/>
      <c r="D125" s="231"/>
      <c r="E125" s="231"/>
      <c r="F125" s="231"/>
      <c r="G125" s="231"/>
      <c r="H125" s="231"/>
      <c r="I125" s="232"/>
      <c r="J125" s="813">
        <f>J124+K124</f>
        <v>12</v>
      </c>
      <c r="K125" s="813"/>
      <c r="L125" s="814">
        <f>L124+M124+N124</f>
        <v>12</v>
      </c>
      <c r="M125" s="815"/>
      <c r="N125" s="816"/>
      <c r="O125" s="233"/>
      <c r="P125" s="234"/>
      <c r="Q125" s="233"/>
      <c r="R125" s="231"/>
      <c r="S125" s="231"/>
      <c r="T125" s="232"/>
      <c r="U125" s="231"/>
      <c r="V125" s="231"/>
      <c r="W125" s="232"/>
      <c r="X125" s="235"/>
      <c r="Y125" s="230"/>
      <c r="Z125" s="230"/>
      <c r="AA125" s="230"/>
      <c r="AB125" s="231"/>
      <c r="AC125" s="231"/>
      <c r="AD125" s="231"/>
      <c r="AE125" s="231"/>
      <c r="AF125" s="231"/>
      <c r="AG125" s="231"/>
      <c r="AH125" s="230"/>
      <c r="AI125" s="230"/>
      <c r="AJ125" s="236"/>
      <c r="AK125" s="237"/>
      <c r="AL125" s="237"/>
    </row>
    <row r="126" spans="1:38">
      <c r="A126" s="105"/>
      <c r="O126" s="106"/>
      <c r="P126" s="88"/>
      <c r="T126" s="89"/>
      <c r="W126" s="89"/>
      <c r="X126" s="91"/>
      <c r="Y126" s="88"/>
      <c r="AJ126" s="92"/>
    </row>
    <row r="129" spans="1:38" s="94" customFormat="1" ht="14">
      <c r="A129" s="36">
        <v>17</v>
      </c>
      <c r="B129" s="22" t="s">
        <v>282</v>
      </c>
      <c r="C129" s="21" t="s">
        <v>128</v>
      </c>
      <c r="D129" s="22" t="s">
        <v>1966</v>
      </c>
      <c r="E129" s="21" t="s">
        <v>5271</v>
      </c>
      <c r="F129" s="256"/>
      <c r="G129" s="302"/>
      <c r="H129" s="55" t="s">
        <v>6055</v>
      </c>
      <c r="I129" s="685" t="s">
        <v>6056</v>
      </c>
      <c r="J129" s="551">
        <v>1</v>
      </c>
      <c r="K129" s="585"/>
      <c r="L129" s="1">
        <v>1</v>
      </c>
      <c r="M129" s="21"/>
      <c r="N129" s="21"/>
      <c r="O129" s="19" t="s">
        <v>103</v>
      </c>
      <c r="P129" s="37">
        <v>44568</v>
      </c>
      <c r="Q129" s="34"/>
      <c r="R129" s="257" t="s">
        <v>52</v>
      </c>
      <c r="S129" s="270" t="s">
        <v>52</v>
      </c>
      <c r="T129" s="258" t="s">
        <v>73</v>
      </c>
      <c r="U129" s="258" t="s">
        <v>74</v>
      </c>
      <c r="V129" s="93" t="s">
        <v>75</v>
      </c>
      <c r="W129" s="256" t="s">
        <v>76</v>
      </c>
      <c r="X129" s="263" t="s">
        <v>136</v>
      </c>
      <c r="Y129" s="61" t="s">
        <v>6057</v>
      </c>
      <c r="Z129" s="22"/>
      <c r="AA129" s="27"/>
      <c r="AB129" s="21"/>
      <c r="AC129" s="49" t="s">
        <v>6082</v>
      </c>
      <c r="AD129" s="19" t="s">
        <v>5705</v>
      </c>
      <c r="AE129" s="93"/>
      <c r="AF129" s="259"/>
      <c r="AG129" s="259"/>
      <c r="AH129" s="19" t="s">
        <v>68</v>
      </c>
      <c r="AI129" s="260"/>
      <c r="AJ129" s="260"/>
      <c r="AK129" s="295"/>
      <c r="AL129" s="300"/>
    </row>
    <row r="130" spans="1:38" s="94" customFormat="1" ht="14">
      <c r="A130" s="36">
        <v>30</v>
      </c>
      <c r="B130" s="22" t="s">
        <v>282</v>
      </c>
      <c r="C130" s="21" t="s">
        <v>128</v>
      </c>
      <c r="D130" s="22" t="s">
        <v>1966</v>
      </c>
      <c r="E130" s="21" t="s">
        <v>5271</v>
      </c>
      <c r="F130" s="256"/>
      <c r="G130" s="302"/>
      <c r="H130" s="55" t="s">
        <v>6076</v>
      </c>
      <c r="I130" s="685" t="s">
        <v>6077</v>
      </c>
      <c r="J130" s="551"/>
      <c r="K130" s="585">
        <v>1</v>
      </c>
      <c r="L130" s="1">
        <v>1</v>
      </c>
      <c r="M130" s="21"/>
      <c r="N130" s="21"/>
      <c r="O130" s="19" t="s">
        <v>103</v>
      </c>
      <c r="P130" s="37">
        <v>44568</v>
      </c>
      <c r="Q130" s="34"/>
      <c r="R130" s="257" t="s">
        <v>78</v>
      </c>
      <c r="S130" s="270" t="s">
        <v>52</v>
      </c>
      <c r="T130" s="258" t="s">
        <v>63</v>
      </c>
      <c r="U130" s="258" t="s">
        <v>64</v>
      </c>
      <c r="V130" s="93" t="s">
        <v>65</v>
      </c>
      <c r="W130" s="256" t="s">
        <v>76</v>
      </c>
      <c r="X130" s="283" t="s">
        <v>72</v>
      </c>
      <c r="Y130" s="61">
        <v>37632</v>
      </c>
      <c r="Z130" s="22"/>
      <c r="AA130" s="27"/>
      <c r="AB130" s="21"/>
      <c r="AC130" s="49" t="s">
        <v>6082</v>
      </c>
      <c r="AD130" s="49" t="s">
        <v>6078</v>
      </c>
      <c r="AE130" s="93"/>
      <c r="AF130" s="259"/>
      <c r="AG130" s="259"/>
      <c r="AH130" s="259" t="s">
        <v>68</v>
      </c>
      <c r="AI130" s="85"/>
      <c r="AJ130" s="85"/>
      <c r="AK130" s="284"/>
      <c r="AL130" s="85"/>
    </row>
    <row r="131" spans="1:38" s="637" customFormat="1" ht="14">
      <c r="A131" s="1">
        <v>20</v>
      </c>
      <c r="B131" s="47" t="s">
        <v>282</v>
      </c>
      <c r="C131" s="1" t="s">
        <v>128</v>
      </c>
      <c r="D131" s="7" t="s">
        <v>1966</v>
      </c>
      <c r="E131" s="1" t="s">
        <v>173</v>
      </c>
      <c r="F131" s="585"/>
      <c r="G131" s="566" t="s">
        <v>4022</v>
      </c>
      <c r="H131" s="566" t="s">
        <v>3819</v>
      </c>
      <c r="I131" s="686" t="s">
        <v>3820</v>
      </c>
      <c r="J131" s="551">
        <v>1</v>
      </c>
      <c r="K131" s="585"/>
      <c r="L131" s="1">
        <v>1</v>
      </c>
      <c r="M131" s="1"/>
      <c r="N131" s="551"/>
      <c r="O131" s="1" t="s">
        <v>103</v>
      </c>
      <c r="P131" s="596">
        <v>44392</v>
      </c>
      <c r="Q131" s="4" t="str">
        <f ca="1">DATEDIF(P131,NOW(),"Y")&amp;" Tahun "&amp;DATEDIF(P131,NOW(),"YM")&amp;" Bulan"&amp;DATEDIF(P131,NOW(),"MD")&amp;" Hari"</f>
        <v>1 Tahun 0 Bulan21 Hari</v>
      </c>
      <c r="R131" s="1" t="s">
        <v>58</v>
      </c>
      <c r="S131" s="66" t="s">
        <v>104</v>
      </c>
      <c r="T131" s="1" t="s">
        <v>49</v>
      </c>
      <c r="U131" s="1" t="s">
        <v>66</v>
      </c>
      <c r="V131" s="1" t="s">
        <v>182</v>
      </c>
      <c r="W131" s="585" t="s">
        <v>76</v>
      </c>
      <c r="X131" s="68" t="s">
        <v>3821</v>
      </c>
      <c r="Y131" s="568">
        <v>35387</v>
      </c>
      <c r="Z131" s="47" t="str">
        <f ca="1">DATEDIF(Y131,NOW(),"Y")&amp;" Tahun "&amp;DATEDIF(Y131,NOW(),"YM")&amp;" Bulan"</f>
        <v>25 Tahun 8 Bulan</v>
      </c>
      <c r="AA131" s="5"/>
      <c r="AB131" s="1"/>
      <c r="AC131" s="1" t="s">
        <v>4646</v>
      </c>
      <c r="AD131" s="65" t="s">
        <v>3822</v>
      </c>
      <c r="AE131" s="1"/>
      <c r="AF131" s="65"/>
      <c r="AG131" s="65"/>
      <c r="AH131" s="65" t="s">
        <v>66</v>
      </c>
      <c r="AI131" s="565"/>
      <c r="AJ131" s="1"/>
      <c r="AK131" s="576"/>
      <c r="AL131" s="597"/>
    </row>
    <row r="132" spans="1:38" s="637" customFormat="1" ht="14">
      <c r="A132" s="1">
        <v>23</v>
      </c>
      <c r="B132" s="47" t="s">
        <v>282</v>
      </c>
      <c r="C132" s="1" t="s">
        <v>128</v>
      </c>
      <c r="D132" s="7" t="s">
        <v>1966</v>
      </c>
      <c r="E132" s="1" t="s">
        <v>173</v>
      </c>
      <c r="F132" s="585"/>
      <c r="G132" s="566" t="s">
        <v>4025</v>
      </c>
      <c r="H132" s="566" t="s">
        <v>3830</v>
      </c>
      <c r="I132" s="686" t="s">
        <v>3831</v>
      </c>
      <c r="J132" s="551">
        <v>1</v>
      </c>
      <c r="K132" s="585"/>
      <c r="L132" s="1">
        <v>1</v>
      </c>
      <c r="M132" s="1"/>
      <c r="N132" s="551"/>
      <c r="O132" s="1" t="s">
        <v>103</v>
      </c>
      <c r="P132" s="596">
        <v>44392</v>
      </c>
      <c r="Q132" s="4" t="str">
        <f ca="1">DATEDIF(P132,NOW(),"Y")&amp;" Tahun "&amp;DATEDIF(P132,NOW(),"YM")&amp;" Bulan"&amp;DATEDIF(P132,NOW(),"MD")&amp;" Hari"</f>
        <v>1 Tahun 0 Bulan21 Hari</v>
      </c>
      <c r="R132" s="1" t="s">
        <v>54</v>
      </c>
      <c r="S132" s="66" t="s">
        <v>55</v>
      </c>
      <c r="T132" s="1" t="s">
        <v>49</v>
      </c>
      <c r="U132" s="1" t="s">
        <v>66</v>
      </c>
      <c r="V132" s="1" t="s">
        <v>182</v>
      </c>
      <c r="W132" s="585" t="s">
        <v>56</v>
      </c>
      <c r="X132" s="68" t="s">
        <v>2434</v>
      </c>
      <c r="Y132" s="568">
        <v>33864</v>
      </c>
      <c r="Z132" s="47" t="str">
        <f ca="1">DATEDIF(Y132,NOW(),"Y")&amp;" Tahun "&amp;DATEDIF(Y132,NOW(),"YM")&amp;" Bulan"</f>
        <v>29 Tahun 10 Bulan</v>
      </c>
      <c r="AA132" s="5"/>
      <c r="AB132" s="1"/>
      <c r="AC132" s="1" t="s">
        <v>4646</v>
      </c>
      <c r="AD132" s="65" t="s">
        <v>3832</v>
      </c>
      <c r="AE132" s="1"/>
      <c r="AF132" s="65"/>
      <c r="AG132" s="65"/>
      <c r="AH132" s="65" t="s">
        <v>66</v>
      </c>
      <c r="AI132" s="565"/>
      <c r="AJ132" s="1"/>
      <c r="AK132" s="576"/>
      <c r="AL132" s="597"/>
    </row>
    <row r="133" spans="1:38" s="94" customFormat="1" ht="14">
      <c r="A133" s="36">
        <v>6</v>
      </c>
      <c r="B133" s="22" t="s">
        <v>282</v>
      </c>
      <c r="C133" s="21" t="s">
        <v>128</v>
      </c>
      <c r="D133" s="22" t="s">
        <v>1966</v>
      </c>
      <c r="E133" s="21" t="s">
        <v>5271</v>
      </c>
      <c r="F133" s="256"/>
      <c r="G133" s="302"/>
      <c r="H133" s="55" t="s">
        <v>6031</v>
      </c>
      <c r="I133" s="683" t="s">
        <v>6032</v>
      </c>
      <c r="J133" s="551"/>
      <c r="K133" s="585">
        <v>1</v>
      </c>
      <c r="L133" s="1">
        <v>1</v>
      </c>
      <c r="M133" s="21"/>
      <c r="N133" s="21"/>
      <c r="O133" s="19" t="s">
        <v>103</v>
      </c>
      <c r="P133" s="37">
        <v>44568</v>
      </c>
      <c r="Q133" s="34"/>
      <c r="R133" s="257" t="s">
        <v>54</v>
      </c>
      <c r="S133" s="270" t="s">
        <v>55</v>
      </c>
      <c r="T133" s="258" t="s">
        <v>49</v>
      </c>
      <c r="U133" s="258" t="s">
        <v>66</v>
      </c>
      <c r="V133" s="93" t="s">
        <v>67</v>
      </c>
      <c r="W133" s="256" t="s">
        <v>88</v>
      </c>
      <c r="X133" s="263" t="s">
        <v>2534</v>
      </c>
      <c r="Y133" s="61" t="s">
        <v>6033</v>
      </c>
      <c r="Z133" s="22"/>
      <c r="AA133" s="27"/>
      <c r="AB133" s="21"/>
      <c r="AC133" s="49" t="s">
        <v>6082</v>
      </c>
      <c r="AD133" s="85" t="s">
        <v>6034</v>
      </c>
      <c r="AE133" s="93"/>
      <c r="AF133" s="259"/>
      <c r="AG133" s="259"/>
      <c r="AH133" s="19" t="s">
        <v>66</v>
      </c>
      <c r="AI133" s="260"/>
      <c r="AJ133" s="260"/>
      <c r="AK133" s="295"/>
      <c r="AL133" s="300"/>
    </row>
    <row r="134" spans="1:38" s="97" customFormat="1" ht="14">
      <c r="A134" s="1">
        <v>64</v>
      </c>
      <c r="B134" s="47" t="s">
        <v>282</v>
      </c>
      <c r="C134" s="1" t="s">
        <v>128</v>
      </c>
      <c r="D134" s="7" t="s">
        <v>1966</v>
      </c>
      <c r="E134" s="1" t="s">
        <v>173</v>
      </c>
      <c r="F134" s="1"/>
      <c r="G134" s="1"/>
      <c r="H134" s="76" t="s">
        <v>6547</v>
      </c>
      <c r="I134" s="683" t="s">
        <v>6548</v>
      </c>
      <c r="J134" s="1">
        <v>1</v>
      </c>
      <c r="K134" s="1"/>
      <c r="L134" s="667">
        <v>1</v>
      </c>
      <c r="M134" s="1"/>
      <c r="N134" s="72"/>
      <c r="O134" s="667" t="s">
        <v>103</v>
      </c>
      <c r="P134" s="303">
        <v>44606</v>
      </c>
      <c r="Q134" s="4" t="str">
        <f ca="1">DATEDIF(P134,NOW(),"Y")&amp;" Tahun "&amp;DATEDIF(P134,NOW(),"YM")&amp;" Bulan"&amp;DATEDIF(P134,NOW(),"MD")&amp;" Hari"</f>
        <v>0 Tahun 5 Bulan22 Hari</v>
      </c>
      <c r="R134" s="5" t="s">
        <v>81</v>
      </c>
      <c r="S134" s="1"/>
      <c r="T134" s="1" t="s">
        <v>49</v>
      </c>
      <c r="U134" s="565" t="s">
        <v>66</v>
      </c>
      <c r="V134" s="565" t="s">
        <v>68</v>
      </c>
      <c r="W134" s="1" t="s">
        <v>76</v>
      </c>
      <c r="X134" s="275" t="s">
        <v>67</v>
      </c>
      <c r="Y134" s="71">
        <v>37124</v>
      </c>
      <c r="Z134" s="309"/>
      <c r="AA134" s="5"/>
      <c r="AB134" s="1"/>
      <c r="AC134" s="1" t="s">
        <v>6082</v>
      </c>
      <c r="AD134" s="1" t="s">
        <v>6228</v>
      </c>
      <c r="AE134" s="1"/>
      <c r="AF134" s="1" t="s">
        <v>57</v>
      </c>
      <c r="AG134" s="1" t="s">
        <v>74</v>
      </c>
      <c r="AH134" s="1"/>
      <c r="AI134" s="5"/>
      <c r="AJ134" s="1"/>
      <c r="AK134" s="532"/>
      <c r="AL134" s="1"/>
    </row>
    <row r="135" spans="1:38" s="97" customFormat="1" ht="14">
      <c r="A135" s="1">
        <v>71</v>
      </c>
      <c r="B135" s="47" t="s">
        <v>282</v>
      </c>
      <c r="C135" s="1" t="s">
        <v>128</v>
      </c>
      <c r="D135" s="7" t="s">
        <v>1966</v>
      </c>
      <c r="E135" s="1" t="s">
        <v>173</v>
      </c>
      <c r="F135" s="1"/>
      <c r="G135" s="1"/>
      <c r="H135" s="27" t="s">
        <v>6677</v>
      </c>
      <c r="I135" s="687" t="s">
        <v>6678</v>
      </c>
      <c r="J135" s="1">
        <v>1</v>
      </c>
      <c r="K135" s="1"/>
      <c r="L135" s="1"/>
      <c r="M135" s="21"/>
      <c r="N135" s="21">
        <v>1</v>
      </c>
      <c r="O135" s="181"/>
      <c r="P135" s="37">
        <v>44630</v>
      </c>
      <c r="Q135" s="4" t="str">
        <f ca="1">DATEDIF(P135,NOW(),"Y")&amp;" Tahun "&amp;DATEDIF(P135,NOW(),"YM")&amp;" Bulan"&amp;DATEDIF(P135,NOW(),"MD")&amp;" Hari"</f>
        <v>0 Tahun 4 Bulan26 Hari</v>
      </c>
      <c r="R135" s="21" t="s">
        <v>78</v>
      </c>
      <c r="S135" s="21"/>
      <c r="T135" s="21" t="s">
        <v>49</v>
      </c>
      <c r="U135" s="31" t="s">
        <v>126</v>
      </c>
      <c r="V135" s="31" t="s">
        <v>166</v>
      </c>
      <c r="W135" s="21" t="s">
        <v>71</v>
      </c>
      <c r="X135" s="31" t="s">
        <v>6679</v>
      </c>
      <c r="Y135" s="61">
        <v>27394</v>
      </c>
      <c r="Z135" s="34"/>
      <c r="AA135" s="21"/>
      <c r="AB135" s="21"/>
      <c r="AC135" s="19" t="s">
        <v>4646</v>
      </c>
      <c r="AD135" s="21" t="s">
        <v>6680</v>
      </c>
      <c r="AE135" s="21"/>
      <c r="AF135" s="21"/>
      <c r="AG135" s="21"/>
      <c r="AH135" s="21" t="s">
        <v>126</v>
      </c>
      <c r="AI135" s="27"/>
      <c r="AJ135" s="21"/>
      <c r="AK135" s="25"/>
      <c r="AL135" s="438"/>
    </row>
    <row r="136" spans="1:38" s="97" customFormat="1" ht="14">
      <c r="A136" s="1">
        <v>75</v>
      </c>
      <c r="B136" s="47" t="s">
        <v>282</v>
      </c>
      <c r="C136" s="1" t="s">
        <v>128</v>
      </c>
      <c r="D136" s="7" t="s">
        <v>1966</v>
      </c>
      <c r="E136" s="1" t="s">
        <v>173</v>
      </c>
      <c r="F136" s="1"/>
      <c r="G136" s="1"/>
      <c r="H136" s="27" t="s">
        <v>6687</v>
      </c>
      <c r="I136" s="687" t="s">
        <v>6688</v>
      </c>
      <c r="J136" s="1">
        <v>1</v>
      </c>
      <c r="K136" s="1"/>
      <c r="L136" s="1"/>
      <c r="M136" s="21"/>
      <c r="N136" s="21">
        <v>1</v>
      </c>
      <c r="O136" s="181"/>
      <c r="P136" s="37">
        <v>44630</v>
      </c>
      <c r="Q136" s="4" t="str">
        <f ca="1">DATEDIF(P136,NOW(),"Y")&amp;" Tahun "&amp;DATEDIF(P136,NOW(),"YM")&amp;" Bulan"&amp;DATEDIF(P136,NOW(),"MD")&amp;" Hari"</f>
        <v>0 Tahun 4 Bulan26 Hari</v>
      </c>
      <c r="R136" s="21" t="s">
        <v>78</v>
      </c>
      <c r="S136" s="21"/>
      <c r="T136" s="21" t="s">
        <v>49</v>
      </c>
      <c r="U136" s="31" t="s">
        <v>126</v>
      </c>
      <c r="V136" s="31" t="s">
        <v>166</v>
      </c>
      <c r="W136" s="21" t="s">
        <v>51</v>
      </c>
      <c r="X136" s="31" t="s">
        <v>5110</v>
      </c>
      <c r="Y136" s="61">
        <v>30136</v>
      </c>
      <c r="Z136" s="34"/>
      <c r="AA136" s="21"/>
      <c r="AB136" s="21"/>
      <c r="AC136" s="19" t="s">
        <v>4646</v>
      </c>
      <c r="AD136" s="21" t="s">
        <v>6680</v>
      </c>
      <c r="AE136" s="21"/>
      <c r="AF136" s="21"/>
      <c r="AG136" s="21"/>
      <c r="AH136" s="21" t="s">
        <v>126</v>
      </c>
      <c r="AI136" s="27"/>
      <c r="AJ136" s="21"/>
      <c r="AK136" s="25"/>
      <c r="AL136" s="438"/>
    </row>
    <row r="137" spans="1:38" s="97" customFormat="1" ht="14">
      <c r="A137" s="1">
        <v>77</v>
      </c>
      <c r="B137" s="47" t="s">
        <v>282</v>
      </c>
      <c r="C137" s="1" t="s">
        <v>128</v>
      </c>
      <c r="D137" s="7" t="s">
        <v>1966</v>
      </c>
      <c r="E137" s="1" t="s">
        <v>173</v>
      </c>
      <c r="F137" s="1"/>
      <c r="G137" s="1"/>
      <c r="H137" s="27" t="s">
        <v>6692</v>
      </c>
      <c r="I137" s="687" t="s">
        <v>6693</v>
      </c>
      <c r="J137" s="1">
        <v>1</v>
      </c>
      <c r="K137" s="1"/>
      <c r="L137" s="1"/>
      <c r="M137" s="21"/>
      <c r="N137" s="21">
        <v>1</v>
      </c>
      <c r="O137" s="181"/>
      <c r="P137" s="37">
        <v>44630</v>
      </c>
      <c r="Q137" s="4" t="str">
        <f ca="1">DATEDIF(P137,NOW(),"Y")&amp;" Tahun "&amp;DATEDIF(P137,NOW(),"YM")&amp;" Bulan"&amp;DATEDIF(P137,NOW(),"MD")&amp;" Hari"</f>
        <v>0 Tahun 4 Bulan26 Hari</v>
      </c>
      <c r="R137" s="21" t="s">
        <v>81</v>
      </c>
      <c r="S137" s="21"/>
      <c r="T137" s="21" t="s">
        <v>49</v>
      </c>
      <c r="U137" s="31" t="s">
        <v>126</v>
      </c>
      <c r="V137" s="31" t="s">
        <v>166</v>
      </c>
      <c r="W137" s="21" t="s">
        <v>56</v>
      </c>
      <c r="X137" s="31" t="s">
        <v>6694</v>
      </c>
      <c r="Y137" s="61">
        <v>28474</v>
      </c>
      <c r="Z137" s="34"/>
      <c r="AA137" s="21"/>
      <c r="AB137" s="21"/>
      <c r="AC137" s="19" t="s">
        <v>4646</v>
      </c>
      <c r="AD137" s="21" t="s">
        <v>6680</v>
      </c>
      <c r="AE137" s="21"/>
      <c r="AF137" s="21"/>
      <c r="AG137" s="21"/>
      <c r="AH137" s="21" t="s">
        <v>126</v>
      </c>
      <c r="AI137" s="27"/>
      <c r="AJ137" s="21"/>
      <c r="AK137" s="25"/>
      <c r="AL137" s="438"/>
    </row>
    <row r="138" spans="1:38" s="97" customFormat="1" ht="14">
      <c r="A138" s="1">
        <v>78</v>
      </c>
      <c r="B138" s="47" t="s">
        <v>282</v>
      </c>
      <c r="C138" s="1" t="s">
        <v>128</v>
      </c>
      <c r="D138" s="7" t="s">
        <v>1966</v>
      </c>
      <c r="E138" s="1" t="s">
        <v>173</v>
      </c>
      <c r="F138" s="1"/>
      <c r="G138" s="1"/>
      <c r="H138" s="27" t="s">
        <v>6695</v>
      </c>
      <c r="I138" s="687" t="s">
        <v>6696</v>
      </c>
      <c r="J138" s="1">
        <v>1</v>
      </c>
      <c r="K138" s="1"/>
      <c r="L138" s="1"/>
      <c r="M138" s="21"/>
      <c r="N138" s="21">
        <v>1</v>
      </c>
      <c r="O138" s="181"/>
      <c r="P138" s="37">
        <v>44630</v>
      </c>
      <c r="Q138" s="4" t="str">
        <f ca="1">DATEDIF(P138,NOW(),"Y")&amp;" Tahun "&amp;DATEDIF(P138,NOW(),"YM")&amp;" Bulan"&amp;DATEDIF(P138,NOW(),"MD")&amp;" Hari"</f>
        <v>0 Tahun 4 Bulan26 Hari</v>
      </c>
      <c r="R138" s="21" t="s">
        <v>78</v>
      </c>
      <c r="S138" s="21"/>
      <c r="T138" s="21" t="s">
        <v>49</v>
      </c>
      <c r="U138" s="31" t="s">
        <v>126</v>
      </c>
      <c r="V138" s="31" t="s">
        <v>166</v>
      </c>
      <c r="W138" s="21" t="s">
        <v>56</v>
      </c>
      <c r="X138" s="31" t="s">
        <v>6675</v>
      </c>
      <c r="Y138" s="61">
        <v>32690</v>
      </c>
      <c r="Z138" s="34"/>
      <c r="AA138" s="21"/>
      <c r="AB138" s="21"/>
      <c r="AC138" s="19" t="s">
        <v>4646</v>
      </c>
      <c r="AD138" s="21" t="s">
        <v>6676</v>
      </c>
      <c r="AE138" s="21"/>
      <c r="AF138" s="21"/>
      <c r="AG138" s="21"/>
      <c r="AH138" s="21" t="s">
        <v>126</v>
      </c>
      <c r="AI138" s="27"/>
      <c r="AJ138" s="21"/>
      <c r="AK138" s="25"/>
      <c r="AL138" s="438"/>
    </row>
    <row r="139" spans="1:38" s="97" customFormat="1" ht="14">
      <c r="A139" s="1">
        <v>80</v>
      </c>
      <c r="B139" s="47" t="s">
        <v>282</v>
      </c>
      <c r="C139" s="1" t="s">
        <v>128</v>
      </c>
      <c r="D139" s="7" t="s">
        <v>1966</v>
      </c>
      <c r="E139" s="1" t="s">
        <v>173</v>
      </c>
      <c r="F139" s="1"/>
      <c r="G139" s="1"/>
      <c r="H139" s="27" t="s">
        <v>6699</v>
      </c>
      <c r="I139" s="687" t="s">
        <v>6700</v>
      </c>
      <c r="J139" s="1">
        <v>1</v>
      </c>
      <c r="K139" s="1"/>
      <c r="L139" s="1"/>
      <c r="M139" s="21"/>
      <c r="N139" s="21">
        <v>1</v>
      </c>
      <c r="O139" s="181"/>
      <c r="P139" s="37">
        <v>44630</v>
      </c>
      <c r="Q139" s="4" t="str">
        <f t="shared" ref="Q139:Q140" ca="1" si="5">DATEDIF(P139,NOW(),"Y")&amp;" Tahun "&amp;DATEDIF(P139,NOW(),"YM")&amp;" Bulan"&amp;DATEDIF(P139,NOW(),"MD")&amp;" Hari"</f>
        <v>0 Tahun 4 Bulan26 Hari</v>
      </c>
      <c r="R139" s="21" t="s">
        <v>78</v>
      </c>
      <c r="S139" s="21"/>
      <c r="T139" s="21" t="s">
        <v>49</v>
      </c>
      <c r="U139" s="31" t="s">
        <v>126</v>
      </c>
      <c r="V139" s="31" t="s">
        <v>166</v>
      </c>
      <c r="W139" s="21" t="s">
        <v>88</v>
      </c>
      <c r="X139" s="31" t="s">
        <v>6694</v>
      </c>
      <c r="Y139" s="61">
        <v>27942</v>
      </c>
      <c r="Z139" s="34"/>
      <c r="AA139" s="21"/>
      <c r="AB139" s="21"/>
      <c r="AC139" s="19" t="s">
        <v>4646</v>
      </c>
      <c r="AD139" s="21" t="s">
        <v>6701</v>
      </c>
      <c r="AE139" s="21"/>
      <c r="AF139" s="21"/>
      <c r="AG139" s="21"/>
      <c r="AH139" s="21" t="s">
        <v>126</v>
      </c>
      <c r="AI139" s="27"/>
      <c r="AJ139" s="21"/>
      <c r="AK139" s="25"/>
      <c r="AL139" s="438"/>
    </row>
    <row r="140" spans="1:38" s="97" customFormat="1" ht="14">
      <c r="A140" s="1">
        <v>81</v>
      </c>
      <c r="B140" s="47" t="s">
        <v>282</v>
      </c>
      <c r="C140" s="1" t="s">
        <v>128</v>
      </c>
      <c r="D140" s="7" t="s">
        <v>1966</v>
      </c>
      <c r="E140" s="1" t="s">
        <v>173</v>
      </c>
      <c r="F140" s="1"/>
      <c r="G140" s="1"/>
      <c r="H140" s="27" t="s">
        <v>6702</v>
      </c>
      <c r="I140" s="687" t="s">
        <v>6703</v>
      </c>
      <c r="J140" s="1">
        <v>1</v>
      </c>
      <c r="K140" s="1"/>
      <c r="L140" s="1"/>
      <c r="M140" s="21"/>
      <c r="N140" s="21">
        <v>1</v>
      </c>
      <c r="O140" s="181"/>
      <c r="P140" s="37">
        <v>44630</v>
      </c>
      <c r="Q140" s="4" t="str">
        <f t="shared" ca="1" si="5"/>
        <v>0 Tahun 4 Bulan26 Hari</v>
      </c>
      <c r="R140" s="27" t="s">
        <v>52</v>
      </c>
      <c r="S140" s="21"/>
      <c r="T140" s="21" t="s">
        <v>49</v>
      </c>
      <c r="U140" s="31" t="s">
        <v>126</v>
      </c>
      <c r="V140" s="31" t="s">
        <v>166</v>
      </c>
      <c r="W140" s="21" t="s">
        <v>56</v>
      </c>
      <c r="X140" s="31" t="s">
        <v>6675</v>
      </c>
      <c r="Y140" s="61">
        <v>26556</v>
      </c>
      <c r="Z140" s="34"/>
      <c r="AA140" s="21"/>
      <c r="AB140" s="21"/>
      <c r="AC140" s="19" t="s">
        <v>4646</v>
      </c>
      <c r="AD140" s="21" t="s">
        <v>6704</v>
      </c>
      <c r="AE140" s="21"/>
      <c r="AF140" s="21"/>
      <c r="AG140" s="21"/>
      <c r="AH140" s="21" t="s">
        <v>126</v>
      </c>
      <c r="AI140" s="21"/>
      <c r="AJ140" s="21"/>
      <c r="AK140" s="25"/>
      <c r="AL140" s="438"/>
    </row>
  </sheetData>
  <autoFilter ref="A109:AL110">
    <filterColumn colId="2" showButton="0"/>
    <filterColumn colId="9" showButton="0"/>
    <filterColumn colId="11" showButton="0"/>
    <filterColumn colId="12" showButton="0"/>
    <filterColumn colId="15" showButton="0"/>
    <filterColumn colId="20" showButton="0"/>
    <filterColumn colId="23" showButton="0"/>
    <filterColumn colId="26" showButton="0"/>
    <filterColumn colId="28" showButton="0"/>
    <filterColumn colId="30" showButton="0"/>
    <filterColumn colId="31" showButton="0"/>
    <filterColumn colId="32" showButton="0"/>
  </autoFilter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25:K125"/>
    <mergeCell ref="L125:N125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J104:K104"/>
    <mergeCell ref="L104:N104"/>
    <mergeCell ref="J26:K26"/>
    <mergeCell ref="L26:N26"/>
    <mergeCell ref="A32:A33"/>
    <mergeCell ref="B32:B33"/>
    <mergeCell ref="C32:D32"/>
    <mergeCell ref="E32:E33"/>
    <mergeCell ref="F32:F33"/>
    <mergeCell ref="G32:G33"/>
    <mergeCell ref="H32:H33"/>
    <mergeCell ref="I32:I33"/>
    <mergeCell ref="J32:K32"/>
    <mergeCell ref="L32:N32"/>
    <mergeCell ref="O32:O33"/>
    <mergeCell ref="P32:Q32"/>
    <mergeCell ref="R32:R33"/>
    <mergeCell ref="S32:S33"/>
    <mergeCell ref="T32:T33"/>
    <mergeCell ref="U32:V32"/>
    <mergeCell ref="W32:W33"/>
    <mergeCell ref="X32:Y32"/>
    <mergeCell ref="Z32:Z33"/>
    <mergeCell ref="AA32:AB32"/>
    <mergeCell ref="AC32:AD32"/>
    <mergeCell ref="AE32:AH32"/>
    <mergeCell ref="AI32:AI33"/>
    <mergeCell ref="AJ32:AJ33"/>
    <mergeCell ref="AK32:AK33"/>
    <mergeCell ref="AL32:AL33"/>
    <mergeCell ref="A109:A110"/>
    <mergeCell ref="B109:B110"/>
    <mergeCell ref="C109:D109"/>
    <mergeCell ref="E109:E110"/>
    <mergeCell ref="F109:F110"/>
    <mergeCell ref="G109:G110"/>
    <mergeCell ref="H109:H110"/>
    <mergeCell ref="I109:I110"/>
    <mergeCell ref="J109:K109"/>
    <mergeCell ref="L109:N109"/>
    <mergeCell ref="O109:O110"/>
    <mergeCell ref="P109:Q109"/>
    <mergeCell ref="R109:R110"/>
    <mergeCell ref="S109:S110"/>
    <mergeCell ref="T109:T110"/>
    <mergeCell ref="U109:V109"/>
    <mergeCell ref="W109:W110"/>
    <mergeCell ref="X109:Y109"/>
    <mergeCell ref="Z109:Z110"/>
    <mergeCell ref="AA109:AB109"/>
    <mergeCell ref="AL109:AL110"/>
    <mergeCell ref="AC109:AD109"/>
    <mergeCell ref="AE109:AH109"/>
    <mergeCell ref="AI109:AI110"/>
    <mergeCell ref="AJ109:AJ110"/>
    <mergeCell ref="AK109:AK110"/>
  </mergeCells>
  <conditionalFormatting sqref="G4:G5">
    <cfRule type="duplicateValues" dxfId="45" priority="18"/>
  </conditionalFormatting>
  <conditionalFormatting sqref="G4:G5">
    <cfRule type="duplicateValues" dxfId="44" priority="19"/>
  </conditionalFormatting>
  <conditionalFormatting sqref="H4:H5">
    <cfRule type="duplicateValues" dxfId="43" priority="17"/>
  </conditionalFormatting>
  <conditionalFormatting sqref="G4:G5">
    <cfRule type="duplicateValues" dxfId="42" priority="20"/>
  </conditionalFormatting>
  <conditionalFormatting sqref="H4:H5">
    <cfRule type="duplicateValues" dxfId="41" priority="21"/>
  </conditionalFormatting>
  <conditionalFormatting sqref="G32:G33">
    <cfRule type="duplicateValues" dxfId="40" priority="8"/>
  </conditionalFormatting>
  <conditionalFormatting sqref="G32:G33">
    <cfRule type="duplicateValues" dxfId="39" priority="9"/>
  </conditionalFormatting>
  <conditionalFormatting sqref="H32:H33">
    <cfRule type="duplicateValues" dxfId="38" priority="7"/>
  </conditionalFormatting>
  <conditionalFormatting sqref="G32:G33">
    <cfRule type="duplicateValues" dxfId="37" priority="10"/>
  </conditionalFormatting>
  <conditionalFormatting sqref="H32:H33">
    <cfRule type="duplicateValues" dxfId="36" priority="11"/>
  </conditionalFormatting>
  <conditionalFormatting sqref="G109:G110">
    <cfRule type="duplicateValues" dxfId="35" priority="2"/>
  </conditionalFormatting>
  <conditionalFormatting sqref="G109:G110">
    <cfRule type="duplicateValues" dxfId="34" priority="3"/>
  </conditionalFormatting>
  <conditionalFormatting sqref="H109:H110">
    <cfRule type="duplicateValues" dxfId="33" priority="1"/>
  </conditionalFormatting>
  <conditionalFormatting sqref="G109:G110">
    <cfRule type="duplicateValues" dxfId="32" priority="4"/>
  </conditionalFormatting>
  <conditionalFormatting sqref="H109:H110">
    <cfRule type="duplicateValues" dxfId="31" priority="5"/>
  </conditionalFormatting>
  <conditionalFormatting sqref="I4:I5">
    <cfRule type="duplicateValues" dxfId="30" priority="54"/>
  </conditionalFormatting>
  <conditionalFormatting sqref="I32:I33">
    <cfRule type="duplicateValues" dxfId="29" priority="55"/>
  </conditionalFormatting>
  <conditionalFormatting sqref="I109:I110">
    <cfRule type="duplicateValues" dxfId="28" priority="56"/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9"/>
  <sheetViews>
    <sheetView topLeftCell="G119" zoomScale="70" zoomScaleNormal="70" workbookViewId="0">
      <selection activeCell="N86" sqref="N86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5.26953125" style="88" customWidth="1"/>
    <col min="4" max="4" width="18.54296875" style="88" customWidth="1"/>
    <col min="5" max="5" width="18.6328125" style="88" customWidth="1"/>
    <col min="6" max="6" width="13.81640625" style="88" customWidth="1"/>
    <col min="7" max="7" width="16.90625" style="88" customWidth="1"/>
    <col min="8" max="8" width="16.54296875" style="88" customWidth="1"/>
    <col min="9" max="9" width="31.26953125" style="89" customWidth="1"/>
    <col min="10" max="10" width="7.7265625" style="88" customWidth="1"/>
    <col min="11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9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9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9" ht="15" thickBot="1">
      <c r="A3" s="16" t="s">
        <v>6349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9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9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9" s="97" customFormat="1" ht="14.5" thickTop="1">
      <c r="A6" s="64">
        <v>1</v>
      </c>
      <c r="B6" s="29" t="s">
        <v>282</v>
      </c>
      <c r="C6" s="1" t="s">
        <v>128</v>
      </c>
      <c r="D6" s="1" t="s">
        <v>2026</v>
      </c>
      <c r="E6" s="1" t="s">
        <v>219</v>
      </c>
      <c r="F6" s="1" t="s">
        <v>2038</v>
      </c>
      <c r="G6" s="1" t="s">
        <v>2039</v>
      </c>
      <c r="H6" s="1" t="s">
        <v>2040</v>
      </c>
      <c r="I6" s="2" t="s">
        <v>2041</v>
      </c>
      <c r="J6" s="1">
        <v>1</v>
      </c>
      <c r="K6" s="1"/>
      <c r="L6" s="1">
        <v>1</v>
      </c>
      <c r="M6" s="1"/>
      <c r="N6" s="1"/>
      <c r="O6" s="1" t="s">
        <v>6339</v>
      </c>
      <c r="P6" s="20">
        <v>43031</v>
      </c>
      <c r="Q6" s="4" t="str">
        <f t="shared" ref="Q6:Q17" ca="1" si="0">DATEDIF(P6,NOW(),"Y")&amp;" Tahun "&amp;DATEDIF(P6,NOW(),"YM")&amp;" Bulan"&amp;DATEDIF(P6,NOW(),"MD")&amp;" Hari"</f>
        <v>4 Tahun 9 Bulan13 Hari</v>
      </c>
      <c r="R6" s="1" t="s">
        <v>109</v>
      </c>
      <c r="S6" s="1" t="s">
        <v>2744</v>
      </c>
      <c r="T6" s="1" t="s">
        <v>49</v>
      </c>
      <c r="U6" s="1" t="s">
        <v>66</v>
      </c>
      <c r="V6" s="1" t="s">
        <v>67</v>
      </c>
      <c r="W6" s="1" t="s">
        <v>56</v>
      </c>
      <c r="X6" s="2" t="s">
        <v>57</v>
      </c>
      <c r="Y6" s="71">
        <v>33488</v>
      </c>
      <c r="Z6" s="4" t="str">
        <f t="shared" ref="Z6:Z15" ca="1" si="1">DATEDIF(Y6,NOW(),"Y")&amp;" Tahun "&amp;DATEDIF(Y6,NOW(),"YM")&amp;" Bulan"</f>
        <v>30 Tahun 10 Bulan</v>
      </c>
      <c r="AA6" s="1"/>
      <c r="AB6" s="1"/>
      <c r="AC6" s="1" t="s">
        <v>4647</v>
      </c>
      <c r="AD6" s="1" t="s">
        <v>4671</v>
      </c>
      <c r="AE6" s="1"/>
      <c r="AF6" s="1" t="s">
        <v>146</v>
      </c>
      <c r="AG6" s="1" t="s">
        <v>146</v>
      </c>
      <c r="AH6" s="1" t="s">
        <v>146</v>
      </c>
      <c r="AI6" s="1">
        <v>17064029535</v>
      </c>
      <c r="AJ6" s="1"/>
      <c r="AK6" s="286">
        <v>853487510956000</v>
      </c>
      <c r="AL6" s="1">
        <v>619622487</v>
      </c>
    </row>
    <row r="7" spans="1:39" s="97" customFormat="1" ht="14">
      <c r="A7" s="64">
        <v>2</v>
      </c>
      <c r="B7" s="29" t="s">
        <v>282</v>
      </c>
      <c r="C7" s="1" t="s">
        <v>128</v>
      </c>
      <c r="D7" s="1" t="s">
        <v>2026</v>
      </c>
      <c r="E7" s="1" t="s">
        <v>160</v>
      </c>
      <c r="F7" s="1"/>
      <c r="G7" s="1" t="s">
        <v>2060</v>
      </c>
      <c r="H7" s="1" t="s">
        <v>2061</v>
      </c>
      <c r="I7" s="2" t="s">
        <v>265</v>
      </c>
      <c r="J7" s="1">
        <v>1</v>
      </c>
      <c r="K7" s="1"/>
      <c r="L7" s="1">
        <v>1</v>
      </c>
      <c r="M7" s="1"/>
      <c r="N7" s="1"/>
      <c r="O7" s="1" t="s">
        <v>2416</v>
      </c>
      <c r="P7" s="20">
        <v>44087</v>
      </c>
      <c r="Q7" s="4" t="str">
        <f t="shared" ca="1" si="0"/>
        <v>1 Tahun 10 Bulan23 Hari</v>
      </c>
      <c r="R7" s="1" t="s">
        <v>109</v>
      </c>
      <c r="S7" s="1" t="s">
        <v>123</v>
      </c>
      <c r="T7" s="1" t="s">
        <v>49</v>
      </c>
      <c r="U7" s="1" t="s">
        <v>50</v>
      </c>
      <c r="V7" s="1" t="s">
        <v>50</v>
      </c>
      <c r="W7" s="1" t="s">
        <v>76</v>
      </c>
      <c r="X7" s="2" t="s">
        <v>194</v>
      </c>
      <c r="Y7" s="71">
        <v>35486</v>
      </c>
      <c r="Z7" s="4" t="str">
        <f t="shared" ca="1" si="1"/>
        <v>25 Tahun 5 Bulan</v>
      </c>
      <c r="AA7" s="1"/>
      <c r="AB7" s="1"/>
      <c r="AC7" s="1" t="s">
        <v>4647</v>
      </c>
      <c r="AD7" s="1" t="s">
        <v>4667</v>
      </c>
      <c r="AE7" s="1"/>
      <c r="AF7" s="1"/>
      <c r="AG7" s="1"/>
      <c r="AH7" s="1"/>
      <c r="AI7" s="1"/>
      <c r="AJ7" s="1"/>
      <c r="AK7" s="286"/>
      <c r="AL7" s="1"/>
    </row>
    <row r="8" spans="1:39" s="97" customFormat="1" ht="14">
      <c r="A8" s="64">
        <v>3</v>
      </c>
      <c r="B8" s="29" t="s">
        <v>282</v>
      </c>
      <c r="C8" s="1" t="s">
        <v>128</v>
      </c>
      <c r="D8" s="1" t="s">
        <v>2026</v>
      </c>
      <c r="E8" s="1" t="s">
        <v>1904</v>
      </c>
      <c r="F8" s="1" t="s">
        <v>2027</v>
      </c>
      <c r="G8" s="1" t="s">
        <v>2028</v>
      </c>
      <c r="H8" s="1" t="s">
        <v>2029</v>
      </c>
      <c r="I8" s="2" t="s">
        <v>2030</v>
      </c>
      <c r="J8" s="1">
        <v>1</v>
      </c>
      <c r="K8" s="1"/>
      <c r="L8" s="1">
        <v>1</v>
      </c>
      <c r="M8" s="1"/>
      <c r="N8" s="1"/>
      <c r="O8" s="1" t="s">
        <v>138</v>
      </c>
      <c r="P8" s="20">
        <v>42975</v>
      </c>
      <c r="Q8" s="4" t="str">
        <f t="shared" ca="1" si="0"/>
        <v>4 Tahun 11 Bulan8 Hari</v>
      </c>
      <c r="R8" s="1" t="s">
        <v>58</v>
      </c>
      <c r="S8" s="1" t="s">
        <v>146</v>
      </c>
      <c r="T8" s="1" t="s">
        <v>73</v>
      </c>
      <c r="U8" s="1" t="s">
        <v>68</v>
      </c>
      <c r="V8" s="1" t="s">
        <v>68</v>
      </c>
      <c r="W8" s="1" t="s">
        <v>76</v>
      </c>
      <c r="X8" s="2" t="s">
        <v>2743</v>
      </c>
      <c r="Y8" s="71">
        <v>34800</v>
      </c>
      <c r="Z8" s="4" t="str">
        <f t="shared" ca="1" si="1"/>
        <v>27 Tahun 3 Bulan</v>
      </c>
      <c r="AA8" s="1"/>
      <c r="AB8" s="1"/>
      <c r="AC8" s="1" t="s">
        <v>4647</v>
      </c>
      <c r="AD8" s="1" t="s">
        <v>4427</v>
      </c>
      <c r="AE8" s="1"/>
      <c r="AF8" s="1" t="s">
        <v>146</v>
      </c>
      <c r="AG8" s="1" t="s">
        <v>146</v>
      </c>
      <c r="AH8" s="1" t="s">
        <v>146</v>
      </c>
      <c r="AI8" s="1">
        <v>17064030194</v>
      </c>
      <c r="AJ8" s="1"/>
      <c r="AK8" s="286"/>
      <c r="AL8" s="1">
        <v>388447876</v>
      </c>
    </row>
    <row r="9" spans="1:39" s="97" customFormat="1" ht="14">
      <c r="A9" s="64">
        <v>4</v>
      </c>
      <c r="B9" s="29" t="s">
        <v>282</v>
      </c>
      <c r="C9" s="1" t="s">
        <v>128</v>
      </c>
      <c r="D9" s="1" t="s">
        <v>2026</v>
      </c>
      <c r="E9" s="1" t="s">
        <v>1904</v>
      </c>
      <c r="F9" s="1"/>
      <c r="G9" s="1" t="s">
        <v>2062</v>
      </c>
      <c r="H9" s="1" t="s">
        <v>2063</v>
      </c>
      <c r="I9" s="2" t="s">
        <v>2064</v>
      </c>
      <c r="J9" s="1">
        <v>1</v>
      </c>
      <c r="K9" s="1"/>
      <c r="L9" s="1">
        <v>1</v>
      </c>
      <c r="M9" s="1"/>
      <c r="N9" s="1"/>
      <c r="O9" s="1" t="s">
        <v>132</v>
      </c>
      <c r="P9" s="20">
        <v>44089</v>
      </c>
      <c r="Q9" s="4" t="str">
        <f t="shared" ca="1" si="0"/>
        <v>1 Tahun 10 Bulan21 Hari</v>
      </c>
      <c r="R9" s="1" t="s">
        <v>58</v>
      </c>
      <c r="S9" s="1" t="s">
        <v>2749</v>
      </c>
      <c r="T9" s="1" t="s">
        <v>63</v>
      </c>
      <c r="U9" s="1" t="s">
        <v>50</v>
      </c>
      <c r="V9" s="1" t="s">
        <v>50</v>
      </c>
      <c r="W9" s="1" t="s">
        <v>76</v>
      </c>
      <c r="X9" s="2" t="s">
        <v>153</v>
      </c>
      <c r="Y9" s="71">
        <v>33999</v>
      </c>
      <c r="Z9" s="4" t="str">
        <f t="shared" ca="1" si="1"/>
        <v>29 Tahun 6 Bulan</v>
      </c>
      <c r="AA9" s="1"/>
      <c r="AB9" s="1"/>
      <c r="AC9" s="1" t="s">
        <v>4647</v>
      </c>
      <c r="AD9" s="1" t="s">
        <v>4669</v>
      </c>
      <c r="AE9" s="1"/>
      <c r="AF9" s="1"/>
      <c r="AG9" s="1"/>
      <c r="AH9" s="1"/>
      <c r="AI9" s="1"/>
      <c r="AJ9" s="1"/>
      <c r="AK9" s="286"/>
      <c r="AL9" s="1">
        <v>903237117</v>
      </c>
    </row>
    <row r="10" spans="1:39" s="97" customFormat="1" ht="14">
      <c r="A10" s="64">
        <v>5</v>
      </c>
      <c r="B10" s="29" t="s">
        <v>282</v>
      </c>
      <c r="C10" s="1" t="s">
        <v>128</v>
      </c>
      <c r="D10" s="1" t="s">
        <v>2026</v>
      </c>
      <c r="E10" s="1" t="s">
        <v>164</v>
      </c>
      <c r="F10" s="1"/>
      <c r="G10" s="578" t="s">
        <v>3402</v>
      </c>
      <c r="H10" s="1" t="s">
        <v>2058</v>
      </c>
      <c r="I10" s="2" t="s">
        <v>2059</v>
      </c>
      <c r="J10" s="1"/>
      <c r="K10" s="1">
        <v>1</v>
      </c>
      <c r="L10" s="1">
        <v>1</v>
      </c>
      <c r="M10" s="1"/>
      <c r="N10" s="1"/>
      <c r="O10" s="1" t="s">
        <v>103</v>
      </c>
      <c r="P10" s="20">
        <v>44235</v>
      </c>
      <c r="Q10" s="4" t="str">
        <f t="shared" ca="1" si="0"/>
        <v>1 Tahun 5 Bulan28 Hari</v>
      </c>
      <c r="R10" s="1" t="s">
        <v>109</v>
      </c>
      <c r="S10" s="1" t="s">
        <v>2748</v>
      </c>
      <c r="T10" s="1" t="s">
        <v>63</v>
      </c>
      <c r="U10" s="1" t="s">
        <v>66</v>
      </c>
      <c r="V10" s="1" t="s">
        <v>118</v>
      </c>
      <c r="W10" s="1" t="s">
        <v>76</v>
      </c>
      <c r="X10" s="2" t="s">
        <v>2448</v>
      </c>
      <c r="Y10" s="71">
        <v>35111</v>
      </c>
      <c r="Z10" s="4" t="str">
        <f t="shared" ca="1" si="1"/>
        <v>26 Tahun 5 Bulan</v>
      </c>
      <c r="AA10" s="1"/>
      <c r="AB10" s="1"/>
      <c r="AC10" s="1" t="s">
        <v>4647</v>
      </c>
      <c r="AD10" s="1" t="s">
        <v>3189</v>
      </c>
      <c r="AE10" s="1"/>
      <c r="AF10" s="1" t="s">
        <v>57</v>
      </c>
      <c r="AG10" s="1"/>
      <c r="AH10" s="1"/>
      <c r="AI10" s="1"/>
      <c r="AJ10" s="1"/>
      <c r="AK10" s="286"/>
      <c r="AL10" s="1"/>
    </row>
    <row r="11" spans="1:39" s="94" customFormat="1" ht="16" customHeight="1">
      <c r="A11" s="673">
        <v>30</v>
      </c>
      <c r="B11" s="179" t="s">
        <v>128</v>
      </c>
      <c r="C11" s="179" t="s">
        <v>2026</v>
      </c>
      <c r="D11" s="179" t="s">
        <v>7190</v>
      </c>
      <c r="E11" s="179" t="s">
        <v>236</v>
      </c>
      <c r="F11" s="179"/>
      <c r="G11" s="179"/>
      <c r="H11" s="183" t="s">
        <v>7191</v>
      </c>
      <c r="I11" s="180" t="s">
        <v>7192</v>
      </c>
      <c r="J11" s="179">
        <v>1</v>
      </c>
      <c r="K11" s="179"/>
      <c r="L11" s="179"/>
      <c r="M11" s="179"/>
      <c r="N11" s="179">
        <v>1</v>
      </c>
      <c r="O11" s="179"/>
      <c r="P11" s="694">
        <v>44714</v>
      </c>
      <c r="Q11" s="255"/>
      <c r="R11" s="183" t="s">
        <v>58</v>
      </c>
      <c r="S11" s="179" t="s">
        <v>203</v>
      </c>
      <c r="T11" s="179" t="s">
        <v>49</v>
      </c>
      <c r="U11" s="180" t="s">
        <v>50</v>
      </c>
      <c r="V11" s="180" t="s">
        <v>50</v>
      </c>
      <c r="W11" s="179" t="s">
        <v>88</v>
      </c>
      <c r="X11" s="180" t="s">
        <v>136</v>
      </c>
      <c r="Y11" s="182">
        <v>36315</v>
      </c>
      <c r="Z11" s="255"/>
      <c r="AA11" s="183" t="s">
        <v>7193</v>
      </c>
      <c r="AB11" s="179"/>
      <c r="AC11" s="200" t="s">
        <v>7027</v>
      </c>
      <c r="AD11" s="179" t="s">
        <v>7194</v>
      </c>
      <c r="AE11" s="179"/>
      <c r="AF11" s="179" t="s">
        <v>57</v>
      </c>
      <c r="AG11" s="179" t="s">
        <v>74</v>
      </c>
      <c r="AH11" s="179"/>
      <c r="AI11" s="183"/>
      <c r="AJ11" s="179"/>
      <c r="AK11" s="652"/>
      <c r="AL11" s="179"/>
      <c r="AM11" s="35"/>
    </row>
    <row r="12" spans="1:39" s="97" customFormat="1" ht="14">
      <c r="A12" s="64">
        <v>7</v>
      </c>
      <c r="B12" s="29" t="s">
        <v>282</v>
      </c>
      <c r="C12" s="1" t="s">
        <v>128</v>
      </c>
      <c r="D12" s="1" t="s">
        <v>2026</v>
      </c>
      <c r="E12" s="1" t="s">
        <v>853</v>
      </c>
      <c r="F12" s="1"/>
      <c r="G12" s="1" t="s">
        <v>2055</v>
      </c>
      <c r="H12" s="1" t="s">
        <v>2056</v>
      </c>
      <c r="I12" s="2" t="s">
        <v>2057</v>
      </c>
      <c r="J12" s="1">
        <v>1</v>
      </c>
      <c r="K12" s="1"/>
      <c r="L12" s="1">
        <v>1</v>
      </c>
      <c r="M12" s="1"/>
      <c r="N12" s="1"/>
      <c r="O12" s="1" t="s">
        <v>107</v>
      </c>
      <c r="P12" s="20">
        <v>44075</v>
      </c>
      <c r="Q12" s="4" t="str">
        <f t="shared" ca="1" si="0"/>
        <v>1 Tahun 11 Bulan4 Hari</v>
      </c>
      <c r="R12" s="1" t="s">
        <v>54</v>
      </c>
      <c r="S12" s="1" t="s">
        <v>62</v>
      </c>
      <c r="T12" s="1" t="s">
        <v>63</v>
      </c>
      <c r="U12" s="1" t="s">
        <v>68</v>
      </c>
      <c r="V12" s="1" t="s">
        <v>68</v>
      </c>
      <c r="W12" s="1" t="s">
        <v>56</v>
      </c>
      <c r="X12" s="2" t="s">
        <v>2747</v>
      </c>
      <c r="Y12" s="71">
        <v>33418</v>
      </c>
      <c r="Z12" s="4" t="str">
        <f t="shared" ca="1" si="1"/>
        <v>31 Tahun 1 Bulan</v>
      </c>
      <c r="AA12" s="1"/>
      <c r="AB12" s="1"/>
      <c r="AC12" s="1" t="s">
        <v>4647</v>
      </c>
      <c r="AD12" s="1" t="s">
        <v>3188</v>
      </c>
      <c r="AE12" s="1"/>
      <c r="AF12" s="1"/>
      <c r="AG12" s="1"/>
      <c r="AH12" s="1" t="s">
        <v>68</v>
      </c>
      <c r="AI12" s="1"/>
      <c r="AJ12" s="1"/>
      <c r="AK12" s="286"/>
      <c r="AL12" s="1"/>
    </row>
    <row r="13" spans="1:39" s="97" customFormat="1" ht="14">
      <c r="A13" s="64">
        <v>8</v>
      </c>
      <c r="B13" s="29" t="s">
        <v>282</v>
      </c>
      <c r="C13" s="1" t="s">
        <v>128</v>
      </c>
      <c r="D13" s="1" t="s">
        <v>2026</v>
      </c>
      <c r="E13" s="1" t="s">
        <v>853</v>
      </c>
      <c r="F13" s="1" t="s">
        <v>2065</v>
      </c>
      <c r="G13" s="1" t="s">
        <v>2066</v>
      </c>
      <c r="H13" s="1" t="s">
        <v>2067</v>
      </c>
      <c r="I13" s="2" t="s">
        <v>2068</v>
      </c>
      <c r="J13" s="1">
        <v>1</v>
      </c>
      <c r="K13" s="1"/>
      <c r="L13" s="1">
        <v>1</v>
      </c>
      <c r="M13" s="1"/>
      <c r="N13" s="1"/>
      <c r="O13" s="1" t="s">
        <v>107</v>
      </c>
      <c r="P13" s="20">
        <v>43845</v>
      </c>
      <c r="Q13" s="4" t="str">
        <f t="shared" ca="1" si="0"/>
        <v>2 Tahun 6 Bulan21 Hari</v>
      </c>
      <c r="R13" s="1" t="s">
        <v>54</v>
      </c>
      <c r="S13" s="1" t="s">
        <v>62</v>
      </c>
      <c r="T13" s="1" t="s">
        <v>73</v>
      </c>
      <c r="U13" s="1" t="s">
        <v>68</v>
      </c>
      <c r="V13" s="1" t="s">
        <v>2750</v>
      </c>
      <c r="W13" s="1" t="s">
        <v>88</v>
      </c>
      <c r="X13" s="2" t="s">
        <v>2750</v>
      </c>
      <c r="Y13" s="71">
        <v>34263</v>
      </c>
      <c r="Z13" s="4" t="str">
        <f t="shared" ca="1" si="1"/>
        <v>28 Tahun 9 Bulan</v>
      </c>
      <c r="AA13" s="1"/>
      <c r="AB13" s="1"/>
      <c r="AC13" s="1" t="s">
        <v>4647</v>
      </c>
      <c r="AD13" s="1" t="s">
        <v>3190</v>
      </c>
      <c r="AE13" s="1"/>
      <c r="AF13" s="1"/>
      <c r="AG13" s="1"/>
      <c r="AH13" s="1"/>
      <c r="AI13" s="1"/>
      <c r="AJ13" s="1"/>
      <c r="AK13" s="286"/>
      <c r="AL13" s="1"/>
    </row>
    <row r="14" spans="1:39" s="97" customFormat="1" ht="14">
      <c r="A14" s="64">
        <v>9</v>
      </c>
      <c r="B14" s="29" t="s">
        <v>282</v>
      </c>
      <c r="C14" s="1" t="s">
        <v>128</v>
      </c>
      <c r="D14" s="1" t="s">
        <v>2026</v>
      </c>
      <c r="E14" s="1" t="s">
        <v>296</v>
      </c>
      <c r="F14" s="1"/>
      <c r="G14" s="578" t="s">
        <v>3417</v>
      </c>
      <c r="H14" s="1" t="s">
        <v>2102</v>
      </c>
      <c r="I14" s="2" t="s">
        <v>2103</v>
      </c>
      <c r="J14" s="1">
        <v>1</v>
      </c>
      <c r="K14" s="1"/>
      <c r="L14" s="1">
        <v>1</v>
      </c>
      <c r="M14" s="1"/>
      <c r="N14" s="1"/>
      <c r="O14" s="1" t="s">
        <v>120</v>
      </c>
      <c r="P14" s="20">
        <v>44247</v>
      </c>
      <c r="Q14" s="4" t="str">
        <f t="shared" ca="1" si="0"/>
        <v>1 Tahun 5 Bulan16 Hari</v>
      </c>
      <c r="R14" s="1" t="s">
        <v>54</v>
      </c>
      <c r="S14" s="1" t="s">
        <v>62</v>
      </c>
      <c r="T14" s="1" t="s">
        <v>49</v>
      </c>
      <c r="U14" s="1" t="s">
        <v>50</v>
      </c>
      <c r="V14" s="1" t="s">
        <v>50</v>
      </c>
      <c r="W14" s="1" t="s">
        <v>88</v>
      </c>
      <c r="X14" s="2" t="s">
        <v>57</v>
      </c>
      <c r="Y14" s="71">
        <v>34881</v>
      </c>
      <c r="Z14" s="4" t="str">
        <f t="shared" ca="1" si="1"/>
        <v>27 Tahun 1 Bulan</v>
      </c>
      <c r="AA14" s="1"/>
      <c r="AB14" s="1"/>
      <c r="AC14" s="1" t="s">
        <v>4647</v>
      </c>
      <c r="AD14" s="1" t="s">
        <v>4670</v>
      </c>
      <c r="AE14" s="1"/>
      <c r="AF14" s="1"/>
      <c r="AG14" s="1"/>
      <c r="AH14" s="1"/>
      <c r="AI14" s="1"/>
      <c r="AJ14" s="1"/>
      <c r="AK14" s="286">
        <v>940044043956000</v>
      </c>
      <c r="AL14" s="1"/>
    </row>
    <row r="15" spans="1:39" s="637" customFormat="1" ht="14">
      <c r="A15" s="64">
        <v>10</v>
      </c>
      <c r="B15" s="47" t="s">
        <v>282</v>
      </c>
      <c r="C15" s="1" t="s">
        <v>128</v>
      </c>
      <c r="D15" s="1" t="s">
        <v>2026</v>
      </c>
      <c r="E15" s="1" t="s">
        <v>853</v>
      </c>
      <c r="F15" s="1" t="s">
        <v>4966</v>
      </c>
      <c r="G15" s="1" t="s">
        <v>2052</v>
      </c>
      <c r="H15" s="1" t="s">
        <v>2053</v>
      </c>
      <c r="I15" s="2" t="s">
        <v>2054</v>
      </c>
      <c r="J15" s="1">
        <v>1</v>
      </c>
      <c r="K15" s="1"/>
      <c r="L15" s="1">
        <v>1</v>
      </c>
      <c r="M15" s="1"/>
      <c r="N15" s="1"/>
      <c r="O15" s="1" t="s">
        <v>107</v>
      </c>
      <c r="P15" s="20">
        <v>44445</v>
      </c>
      <c r="Q15" s="4" t="str">
        <f t="shared" ca="1" si="0"/>
        <v>0 Tahun 10 Bulan30 Hari</v>
      </c>
      <c r="R15" s="1" t="s">
        <v>58</v>
      </c>
      <c r="S15" s="1" t="s">
        <v>222</v>
      </c>
      <c r="T15" s="1" t="s">
        <v>73</v>
      </c>
      <c r="U15" s="1" t="s">
        <v>68</v>
      </c>
      <c r="V15" s="1" t="s">
        <v>146</v>
      </c>
      <c r="W15" s="1" t="s">
        <v>51</v>
      </c>
      <c r="X15" s="2" t="s">
        <v>2460</v>
      </c>
      <c r="Y15" s="71">
        <v>32757</v>
      </c>
      <c r="Z15" s="4" t="str">
        <f t="shared" ca="1" si="1"/>
        <v>32 Tahun 10 Bulan</v>
      </c>
      <c r="AA15" s="1"/>
      <c r="AB15" s="1"/>
      <c r="AC15" s="1" t="s">
        <v>4647</v>
      </c>
      <c r="AD15" s="1" t="s">
        <v>3187</v>
      </c>
      <c r="AE15" s="1"/>
      <c r="AF15" s="1" t="s">
        <v>146</v>
      </c>
      <c r="AG15" s="1" t="s">
        <v>74</v>
      </c>
      <c r="AH15" s="1" t="s">
        <v>146</v>
      </c>
      <c r="AI15" s="1">
        <v>19041099961</v>
      </c>
      <c r="AJ15" s="1"/>
      <c r="AK15" s="286"/>
      <c r="AL15" s="1"/>
    </row>
    <row r="16" spans="1:39" s="97" customFormat="1" ht="14">
      <c r="A16" s="64">
        <v>11</v>
      </c>
      <c r="B16" s="636" t="s">
        <v>282</v>
      </c>
      <c r="C16" s="1" t="s">
        <v>128</v>
      </c>
      <c r="D16" s="1" t="s">
        <v>2026</v>
      </c>
      <c r="E16" s="1" t="s">
        <v>853</v>
      </c>
      <c r="F16" s="1"/>
      <c r="G16" s="1" t="s">
        <v>4763</v>
      </c>
      <c r="H16" s="1" t="s">
        <v>1979</v>
      </c>
      <c r="I16" s="2" t="s">
        <v>1980</v>
      </c>
      <c r="J16" s="1">
        <v>1</v>
      </c>
      <c r="K16" s="1"/>
      <c r="L16" s="1">
        <v>1</v>
      </c>
      <c r="M16" s="1"/>
      <c r="N16" s="1"/>
      <c r="O16" s="1" t="s">
        <v>107</v>
      </c>
      <c r="P16" s="20">
        <v>44478</v>
      </c>
      <c r="Q16" s="4" t="str">
        <f t="shared" ca="1" si="0"/>
        <v>0 Tahun 9 Bulan27 Hari</v>
      </c>
      <c r="R16" s="1" t="s">
        <v>58</v>
      </c>
      <c r="S16" s="1" t="s">
        <v>146</v>
      </c>
      <c r="T16" s="1" t="s">
        <v>49</v>
      </c>
      <c r="U16" s="1" t="s">
        <v>50</v>
      </c>
      <c r="V16" s="1" t="s">
        <v>50</v>
      </c>
      <c r="W16" s="1" t="s">
        <v>76</v>
      </c>
      <c r="X16" s="2" t="s">
        <v>2727</v>
      </c>
      <c r="Y16" s="3">
        <v>35849</v>
      </c>
      <c r="Z16" s="4" t="s">
        <v>4326</v>
      </c>
      <c r="AA16" s="1"/>
      <c r="AB16" s="1"/>
      <c r="AC16" s="1" t="s">
        <v>4646</v>
      </c>
      <c r="AD16" s="1" t="s">
        <v>3163</v>
      </c>
      <c r="AE16" s="1"/>
      <c r="AF16" s="1" t="s">
        <v>57</v>
      </c>
      <c r="AG16" s="1" t="s">
        <v>146</v>
      </c>
      <c r="AH16" s="1" t="s">
        <v>146</v>
      </c>
      <c r="AI16" s="1">
        <v>19048702872</v>
      </c>
      <c r="AJ16" s="1"/>
      <c r="AK16" s="286"/>
      <c r="AL16" s="1">
        <v>683483998</v>
      </c>
    </row>
    <row r="17" spans="1:38" s="97" customFormat="1" ht="14.5">
      <c r="A17" s="64">
        <v>12</v>
      </c>
      <c r="B17" s="7" t="s">
        <v>282</v>
      </c>
      <c r="C17" s="1" t="s">
        <v>128</v>
      </c>
      <c r="D17" s="1" t="s">
        <v>2026</v>
      </c>
      <c r="E17" s="7" t="s">
        <v>5008</v>
      </c>
      <c r="F17" s="73"/>
      <c r="G17" s="161"/>
      <c r="H17" s="111" t="s">
        <v>5036</v>
      </c>
      <c r="I17" s="110" t="s">
        <v>5037</v>
      </c>
      <c r="J17" s="73">
        <v>1</v>
      </c>
      <c r="K17" s="73"/>
      <c r="L17" s="1">
        <v>1</v>
      </c>
      <c r="M17" s="1"/>
      <c r="N17" s="1"/>
      <c r="O17" s="1" t="s">
        <v>103</v>
      </c>
      <c r="P17" s="162">
        <v>44517</v>
      </c>
      <c r="Q17" s="112" t="str">
        <f t="shared" ca="1" si="0"/>
        <v>0 Tahun 8 Bulan19 Hari</v>
      </c>
      <c r="R17" s="74" t="s">
        <v>54</v>
      </c>
      <c r="S17" s="73"/>
      <c r="T17" s="74" t="s">
        <v>49</v>
      </c>
      <c r="U17" s="74" t="s">
        <v>50</v>
      </c>
      <c r="V17" s="73" t="s">
        <v>50</v>
      </c>
      <c r="W17" s="73" t="s">
        <v>76</v>
      </c>
      <c r="X17" s="113" t="s">
        <v>2465</v>
      </c>
      <c r="Y17" s="114">
        <v>37382</v>
      </c>
      <c r="Z17" s="112" t="str">
        <f ca="1">DATEDIF(Y17,NOW(),"Y")&amp;" Tahun "&amp;DATEDIF(Y17,NOW(),"YM")&amp;" Bulan"</f>
        <v>20 Tahun 2 Bulan</v>
      </c>
      <c r="AA17" s="73"/>
      <c r="AB17" s="73"/>
      <c r="AC17" s="74" t="s">
        <v>4527</v>
      </c>
      <c r="AD17" s="73" t="s">
        <v>5038</v>
      </c>
      <c r="AE17" s="73"/>
      <c r="AF17" s="73" t="s">
        <v>57</v>
      </c>
      <c r="AG17" s="73" t="s">
        <v>74</v>
      </c>
      <c r="AH17" s="73" t="s">
        <v>52</v>
      </c>
      <c r="AI17" s="73"/>
      <c r="AJ17" s="73"/>
      <c r="AK17" s="291"/>
      <c r="AL17" s="7"/>
    </row>
    <row r="18" spans="1:38" s="97" customFormat="1" ht="14">
      <c r="A18" s="64">
        <v>14</v>
      </c>
      <c r="B18" s="7" t="s">
        <v>282</v>
      </c>
      <c r="C18" s="1" t="s">
        <v>128</v>
      </c>
      <c r="D18" s="65" t="s">
        <v>2026</v>
      </c>
      <c r="E18" s="1" t="s">
        <v>853</v>
      </c>
      <c r="F18" s="1" t="s">
        <v>6325</v>
      </c>
      <c r="G18" s="1" t="s">
        <v>6273</v>
      </c>
      <c r="H18" s="1" t="s">
        <v>6274</v>
      </c>
      <c r="I18" s="2" t="s">
        <v>6275</v>
      </c>
      <c r="J18" s="1">
        <v>1</v>
      </c>
      <c r="K18" s="1"/>
      <c r="L18" s="1">
        <v>1</v>
      </c>
      <c r="M18" s="1"/>
      <c r="N18" s="1"/>
      <c r="O18" s="1" t="s">
        <v>99</v>
      </c>
      <c r="P18" s="20">
        <v>41933</v>
      </c>
      <c r="Q18" s="4" t="s">
        <v>6276</v>
      </c>
      <c r="R18" s="1" t="s">
        <v>54</v>
      </c>
      <c r="S18" s="1" t="s">
        <v>146</v>
      </c>
      <c r="T18" s="1" t="s">
        <v>49</v>
      </c>
      <c r="U18" s="1" t="s">
        <v>50</v>
      </c>
      <c r="V18" s="1" t="s">
        <v>2462</v>
      </c>
      <c r="W18" s="1" t="s">
        <v>76</v>
      </c>
      <c r="X18" s="2" t="s">
        <v>2462</v>
      </c>
      <c r="Y18" s="71">
        <v>31952</v>
      </c>
      <c r="Z18" s="4" t="s">
        <v>6277</v>
      </c>
      <c r="AA18" s="1"/>
      <c r="AB18" s="1"/>
      <c r="AC18" s="1" t="s">
        <v>4527</v>
      </c>
      <c r="AD18" s="1" t="s">
        <v>6270</v>
      </c>
      <c r="AE18" s="1"/>
      <c r="AF18" s="1"/>
      <c r="AG18" s="1"/>
      <c r="AH18" s="1"/>
      <c r="AI18" s="82">
        <v>14043417261</v>
      </c>
      <c r="AJ18" s="310" t="s">
        <v>6278</v>
      </c>
      <c r="AK18" s="286">
        <v>735607988956000</v>
      </c>
      <c r="AL18" s="1" t="s">
        <v>6279</v>
      </c>
    </row>
    <row r="19" spans="1:38" s="97" customFormat="1" ht="14">
      <c r="A19" s="64">
        <v>15</v>
      </c>
      <c r="B19" s="29" t="s">
        <v>282</v>
      </c>
      <c r="C19" s="1" t="s">
        <v>113</v>
      </c>
      <c r="D19" s="1" t="s">
        <v>418</v>
      </c>
      <c r="E19" s="1" t="s">
        <v>236</v>
      </c>
      <c r="F19" s="1" t="s">
        <v>419</v>
      </c>
      <c r="G19" s="1" t="s">
        <v>420</v>
      </c>
      <c r="H19" s="1" t="s">
        <v>421</v>
      </c>
      <c r="I19" s="2" t="s">
        <v>422</v>
      </c>
      <c r="J19" s="1">
        <v>1</v>
      </c>
      <c r="K19" s="1"/>
      <c r="L19" s="1">
        <v>1</v>
      </c>
      <c r="M19" s="1"/>
      <c r="N19" s="1"/>
      <c r="O19" s="1" t="s">
        <v>2409</v>
      </c>
      <c r="P19" s="20">
        <v>42895</v>
      </c>
      <c r="Q19" s="4" t="str">
        <f ca="1">DATEDIF(P19,NOW(),"Y")&amp;" Tahun "&amp;DATEDIF(P19,NOW(),"YM")&amp;" Bulan"&amp;DATEDIF(P19,NOW(),"MD")&amp;" Hari"</f>
        <v>5 Tahun 1 Bulan27 Hari</v>
      </c>
      <c r="R19" s="1" t="s">
        <v>109</v>
      </c>
      <c r="S19" s="1" t="s">
        <v>2422</v>
      </c>
      <c r="T19" s="1" t="s">
        <v>49</v>
      </c>
      <c r="U19" s="1" t="s">
        <v>50</v>
      </c>
      <c r="V19" s="1" t="s">
        <v>50</v>
      </c>
      <c r="W19" s="1" t="s">
        <v>88</v>
      </c>
      <c r="X19" s="2" t="s">
        <v>2423</v>
      </c>
      <c r="Y19" s="71">
        <v>32657</v>
      </c>
      <c r="Z19" s="4" t="str">
        <f ca="1">DATEDIF(Y19,NOW(),"Y")&amp;" Tahun "&amp;DATEDIF(Y19,NOW(),"YM")&amp;" Bulan"</f>
        <v>33 Tahun 2 Bulan</v>
      </c>
      <c r="AA19" s="1"/>
      <c r="AB19" s="1"/>
      <c r="AC19" s="1" t="s">
        <v>4527</v>
      </c>
      <c r="AD19" s="1" t="s">
        <v>4528</v>
      </c>
      <c r="AE19" s="1"/>
      <c r="AF19" s="1" t="s">
        <v>146</v>
      </c>
      <c r="AG19" s="1" t="s">
        <v>146</v>
      </c>
      <c r="AH19" s="1" t="s">
        <v>146</v>
      </c>
      <c r="AI19" s="1">
        <v>16005269358</v>
      </c>
      <c r="AJ19" s="1" t="s">
        <v>2801</v>
      </c>
      <c r="AK19" s="286">
        <v>758621130956000</v>
      </c>
      <c r="AL19" s="1">
        <v>423596386</v>
      </c>
    </row>
    <row r="20" spans="1:38" s="38" customFormat="1" ht="15.5" customHeight="1">
      <c r="A20" s="64">
        <v>16</v>
      </c>
      <c r="B20" s="7" t="s">
        <v>282</v>
      </c>
      <c r="C20" s="7" t="s">
        <v>128</v>
      </c>
      <c r="D20" s="7" t="s">
        <v>784</v>
      </c>
      <c r="E20" s="7" t="s">
        <v>785</v>
      </c>
      <c r="F20" s="7"/>
      <c r="G20" s="146"/>
      <c r="H20" s="76" t="s">
        <v>5051</v>
      </c>
      <c r="I20" s="8" t="s">
        <v>5052</v>
      </c>
      <c r="J20" s="7">
        <v>1</v>
      </c>
      <c r="K20" s="7"/>
      <c r="L20" s="1">
        <v>1</v>
      </c>
      <c r="M20" s="1"/>
      <c r="N20" s="1"/>
      <c r="O20" s="1" t="s">
        <v>103</v>
      </c>
      <c r="P20" s="30">
        <v>44517</v>
      </c>
      <c r="Q20" s="4" t="str">
        <f ca="1">DATEDIF(P20,NOW(),"Y")&amp;" Tahun "&amp;DATEDIF(P20,NOW(),"YM")&amp;" Bulan"&amp;DATEDIF(P20,NOW(),"MD")&amp;" Hari"</f>
        <v>0 Tahun 8 Bulan19 Hari</v>
      </c>
      <c r="R20" s="1" t="s">
        <v>54</v>
      </c>
      <c r="S20" s="7"/>
      <c r="T20" s="1" t="s">
        <v>73</v>
      </c>
      <c r="U20" s="1" t="s">
        <v>74</v>
      </c>
      <c r="V20" s="7" t="s">
        <v>2580</v>
      </c>
      <c r="W20" s="7" t="s">
        <v>76</v>
      </c>
      <c r="X20" s="84" t="s">
        <v>5053</v>
      </c>
      <c r="Y20" s="77">
        <v>34620</v>
      </c>
      <c r="Z20" s="4" t="str">
        <f ca="1">DATEDIF(Y20,NOW(),"Y")&amp;" Tahun "&amp;DATEDIF(Y20,NOW(),"YM")&amp;" Bulan"</f>
        <v>27 Tahun 9 Bulan</v>
      </c>
      <c r="AA20" s="7"/>
      <c r="AB20" s="7"/>
      <c r="AC20" s="1" t="s">
        <v>4527</v>
      </c>
      <c r="AD20" s="7" t="s">
        <v>5054</v>
      </c>
      <c r="AE20" s="7" t="s">
        <v>2580</v>
      </c>
      <c r="AF20" s="7"/>
      <c r="AG20" s="7" t="s">
        <v>74</v>
      </c>
      <c r="AH20" s="7" t="s">
        <v>52</v>
      </c>
      <c r="AI20" s="7"/>
      <c r="AJ20" s="7"/>
      <c r="AK20" s="287"/>
      <c r="AL20" s="7"/>
    </row>
    <row r="21" spans="1:38" s="97" customFormat="1" ht="14">
      <c r="A21" s="64">
        <v>17</v>
      </c>
      <c r="B21" s="29" t="s">
        <v>282</v>
      </c>
      <c r="C21" s="1" t="s">
        <v>128</v>
      </c>
      <c r="D21" s="1" t="s">
        <v>2026</v>
      </c>
      <c r="E21" s="1" t="s">
        <v>530</v>
      </c>
      <c r="F21" s="1" t="s">
        <v>2042</v>
      </c>
      <c r="G21" s="1" t="s">
        <v>2043</v>
      </c>
      <c r="H21" s="1" t="s">
        <v>2044</v>
      </c>
      <c r="I21" s="2" t="s">
        <v>2045</v>
      </c>
      <c r="J21" s="1">
        <v>1</v>
      </c>
      <c r="K21" s="1"/>
      <c r="L21" s="1">
        <v>1</v>
      </c>
      <c r="M21" s="1"/>
      <c r="N21" s="1"/>
      <c r="O21" s="1" t="s">
        <v>83</v>
      </c>
      <c r="P21" s="20">
        <v>43040</v>
      </c>
      <c r="Q21" s="4" t="str">
        <f ca="1">DATEDIF(P21,NOW(),"Y")&amp;" Tahun "&amp;DATEDIF(P21,NOW(),"YM")&amp;" Bulan"&amp;DATEDIF(P21,NOW(),"MD")&amp;" Hari"</f>
        <v>4 Tahun 9 Bulan4 Hari</v>
      </c>
      <c r="R21" s="1" t="s">
        <v>58</v>
      </c>
      <c r="S21" s="1" t="s">
        <v>2745</v>
      </c>
      <c r="T21" s="1" t="s">
        <v>63</v>
      </c>
      <c r="U21" s="1" t="s">
        <v>66</v>
      </c>
      <c r="V21" s="1" t="s">
        <v>93</v>
      </c>
      <c r="W21" s="1" t="s">
        <v>51</v>
      </c>
      <c r="X21" s="2" t="s">
        <v>2746</v>
      </c>
      <c r="Y21" s="71">
        <v>29279</v>
      </c>
      <c r="Z21" s="4" t="str">
        <f ca="1">DATEDIF(Y21,NOW(),"Y")&amp;" Tahun "&amp;DATEDIF(Y21,NOW(),"YM")&amp;" Bulan"</f>
        <v>42 Tahun 5 Bulan</v>
      </c>
      <c r="AA21" s="1"/>
      <c r="AB21" s="1"/>
      <c r="AC21" s="1" t="s">
        <v>4647</v>
      </c>
      <c r="AD21" s="1" t="s">
        <v>4573</v>
      </c>
      <c r="AE21" s="1"/>
      <c r="AF21" s="1" t="s">
        <v>146</v>
      </c>
      <c r="AG21" s="1" t="s">
        <v>146</v>
      </c>
      <c r="AH21" s="1" t="s">
        <v>146</v>
      </c>
      <c r="AI21" s="1"/>
      <c r="AJ21" s="1"/>
      <c r="AK21" s="286"/>
      <c r="AL21" s="1">
        <v>603152450</v>
      </c>
    </row>
    <row r="22" spans="1:38" s="97" customFormat="1" ht="14">
      <c r="A22" s="64">
        <v>18</v>
      </c>
      <c r="B22" s="29" t="s">
        <v>282</v>
      </c>
      <c r="C22" s="1" t="s">
        <v>128</v>
      </c>
      <c r="D22" s="1" t="s">
        <v>2026</v>
      </c>
      <c r="E22" s="1" t="s">
        <v>769</v>
      </c>
      <c r="F22" s="1"/>
      <c r="G22" s="1" t="s">
        <v>2069</v>
      </c>
      <c r="H22" s="1" t="s">
        <v>2070</v>
      </c>
      <c r="I22" s="2" t="s">
        <v>2071</v>
      </c>
      <c r="J22" s="1">
        <v>1</v>
      </c>
      <c r="K22" s="1"/>
      <c r="L22" s="1">
        <v>1</v>
      </c>
      <c r="M22" s="1"/>
      <c r="N22" s="1"/>
      <c r="O22" s="1" t="s">
        <v>120</v>
      </c>
      <c r="P22" s="20">
        <v>44089</v>
      </c>
      <c r="Q22" s="4" t="str">
        <f ca="1">DATEDIF(P22,NOW(),"Y")&amp;" Tahun "&amp;DATEDIF(P22,NOW(),"YM")&amp;" Bulan"&amp;DATEDIF(P22,NOW(),"MD")&amp;" Hari"</f>
        <v>1 Tahun 10 Bulan21 Hari</v>
      </c>
      <c r="R22" s="1" t="s">
        <v>109</v>
      </c>
      <c r="S22" s="1" t="s">
        <v>2751</v>
      </c>
      <c r="T22" s="1" t="s">
        <v>49</v>
      </c>
      <c r="U22" s="1" t="s">
        <v>66</v>
      </c>
      <c r="V22" s="1" t="s">
        <v>118</v>
      </c>
      <c r="W22" s="1" t="s">
        <v>76</v>
      </c>
      <c r="X22" s="2" t="s">
        <v>307</v>
      </c>
      <c r="Y22" s="71">
        <v>34905</v>
      </c>
      <c r="Z22" s="4" t="str">
        <f ca="1">DATEDIF(Y22,NOW(),"Y")&amp;" Tahun "&amp;DATEDIF(Y22,NOW(),"YM")&amp;" Bulan"</f>
        <v>27 Tahun 0 Bulan</v>
      </c>
      <c r="AA22" s="1"/>
      <c r="AB22" s="1"/>
      <c r="AC22" s="1" t="s">
        <v>4647</v>
      </c>
      <c r="AD22" s="1" t="s">
        <v>4668</v>
      </c>
      <c r="AE22" s="1"/>
      <c r="AF22" s="1"/>
      <c r="AG22" s="1"/>
      <c r="AH22" s="1"/>
      <c r="AI22" s="1"/>
      <c r="AJ22" s="1"/>
      <c r="AK22" s="286"/>
      <c r="AL22" s="1"/>
    </row>
    <row r="23" spans="1:38" s="97" customFormat="1" ht="14.5">
      <c r="A23" s="64">
        <v>19</v>
      </c>
      <c r="B23" s="7" t="s">
        <v>282</v>
      </c>
      <c r="C23" s="1" t="s">
        <v>128</v>
      </c>
      <c r="D23" s="1" t="s">
        <v>2026</v>
      </c>
      <c r="E23" s="588" t="s">
        <v>616</v>
      </c>
      <c r="F23" s="7"/>
      <c r="G23" s="146" t="s">
        <v>5198</v>
      </c>
      <c r="H23" s="589" t="s">
        <v>4848</v>
      </c>
      <c r="I23" s="8" t="s">
        <v>4849</v>
      </c>
      <c r="J23" s="40">
        <v>1</v>
      </c>
      <c r="K23" s="40"/>
      <c r="L23" s="1">
        <v>1</v>
      </c>
      <c r="M23" s="1"/>
      <c r="N23" s="1"/>
      <c r="O23" s="1" t="s">
        <v>103</v>
      </c>
      <c r="P23" s="159">
        <v>44511</v>
      </c>
      <c r="Q23" s="42" t="str">
        <f t="shared" ref="Q23:Q69" ca="1" si="2">DATEDIF(P23,NOW(),"Y")&amp;" Tahun "&amp;DATEDIF(P23,NOW(),"YM")&amp;" Bulan"&amp;DATEDIF(P23,NOW(),"MD")&amp;" Hari"</f>
        <v>0 Tahun 8 Bulan25 Hari</v>
      </c>
      <c r="R23" s="69" t="s">
        <v>52</v>
      </c>
      <c r="S23" s="40"/>
      <c r="T23" s="69" t="s">
        <v>73</v>
      </c>
      <c r="U23" s="69" t="s">
        <v>68</v>
      </c>
      <c r="V23" s="40" t="s">
        <v>3685</v>
      </c>
      <c r="W23" s="40" t="s">
        <v>51</v>
      </c>
      <c r="X23" s="43" t="s">
        <v>57</v>
      </c>
      <c r="Y23" s="78">
        <v>31840</v>
      </c>
      <c r="Z23" s="42" t="str">
        <f t="shared" ref="Z23:Z69" ca="1" si="3">DATEDIF(Y23,NOW(),"Y")&amp;" Tahun "&amp;DATEDIF(Y23,NOW(),"YM")&amp;" Bulan"</f>
        <v>35 Tahun 5 Bulan</v>
      </c>
      <c r="AA23" s="40"/>
      <c r="AB23" s="40"/>
      <c r="AC23" s="1" t="s">
        <v>4527</v>
      </c>
      <c r="AD23" s="40" t="s">
        <v>4850</v>
      </c>
      <c r="AE23" s="40"/>
      <c r="AF23" s="40"/>
      <c r="AG23" s="40"/>
      <c r="AH23" s="40"/>
      <c r="AI23" s="40"/>
      <c r="AJ23" s="40"/>
      <c r="AK23" s="292"/>
      <c r="AL23" s="7"/>
    </row>
    <row r="24" spans="1:38" s="97" customFormat="1" ht="15" thickBot="1">
      <c r="A24" s="64">
        <v>20</v>
      </c>
      <c r="B24" s="7" t="s">
        <v>282</v>
      </c>
      <c r="C24" s="1" t="s">
        <v>128</v>
      </c>
      <c r="D24" s="1" t="s">
        <v>2026</v>
      </c>
      <c r="E24" s="7" t="s">
        <v>5063</v>
      </c>
      <c r="F24" s="7"/>
      <c r="G24" s="146" t="s">
        <v>5197</v>
      </c>
      <c r="H24" s="589" t="s">
        <v>4845</v>
      </c>
      <c r="I24" s="8" t="s">
        <v>4846</v>
      </c>
      <c r="J24" s="7">
        <v>1</v>
      </c>
      <c r="K24" s="7"/>
      <c r="L24" s="1">
        <v>1</v>
      </c>
      <c r="M24" s="1"/>
      <c r="N24" s="1"/>
      <c r="O24" s="1" t="s">
        <v>103</v>
      </c>
      <c r="P24" s="159">
        <v>44511</v>
      </c>
      <c r="Q24" s="42" t="str">
        <f ca="1">DATEDIF(P24,NOW(),"Y")&amp;" Tahun "&amp;DATEDIF(P24,NOW(),"YM")&amp;" Bulan"&amp;DATEDIF(P24,NOW(),"MD")&amp;" Hari"</f>
        <v>0 Tahun 8 Bulan25 Hari</v>
      </c>
      <c r="R24" s="69" t="s">
        <v>54</v>
      </c>
      <c r="S24" s="40"/>
      <c r="T24" s="69" t="s">
        <v>49</v>
      </c>
      <c r="U24" s="69" t="s">
        <v>50</v>
      </c>
      <c r="V24" s="40" t="s">
        <v>50</v>
      </c>
      <c r="W24" s="40" t="s">
        <v>76</v>
      </c>
      <c r="X24" s="43" t="s">
        <v>57</v>
      </c>
      <c r="Y24" s="78">
        <v>35944</v>
      </c>
      <c r="Z24" s="42" t="str">
        <f ca="1">DATEDIF(Y24,NOW(),"Y")&amp;" Tahun "&amp;DATEDIF(Y24,NOW(),"YM")&amp;" Bulan"</f>
        <v>24 Tahun 2 Bulan</v>
      </c>
      <c r="AA24" s="40"/>
      <c r="AB24" s="40"/>
      <c r="AC24" s="1" t="s">
        <v>4527</v>
      </c>
      <c r="AD24" s="40" t="s">
        <v>4847</v>
      </c>
      <c r="AE24" s="40"/>
      <c r="AF24" s="40"/>
      <c r="AG24" s="40"/>
      <c r="AH24" s="40"/>
      <c r="AI24" s="40"/>
      <c r="AJ24" s="40"/>
      <c r="AK24" s="292"/>
      <c r="AL24" s="1"/>
    </row>
    <row r="25" spans="1:38" ht="14.5" thickTop="1">
      <c r="A25" s="225"/>
      <c r="B25" s="14"/>
      <c r="C25" s="9"/>
      <c r="D25" s="9"/>
      <c r="E25" s="9"/>
      <c r="F25" s="9"/>
      <c r="G25" s="9"/>
      <c r="H25" s="9"/>
      <c r="I25" s="10"/>
      <c r="J25" s="226">
        <f>SUM(J6:J24)</f>
        <v>18</v>
      </c>
      <c r="K25" s="226">
        <f>SUM(K6:K24)</f>
        <v>1</v>
      </c>
      <c r="L25" s="226">
        <f>SUM(L6:L24)</f>
        <v>18</v>
      </c>
      <c r="M25" s="226">
        <f>SUM(M6:M24)</f>
        <v>0</v>
      </c>
      <c r="N25" s="226">
        <f>SUM(N6:N24)</f>
        <v>1</v>
      </c>
      <c r="O25" s="11"/>
      <c r="P25" s="13"/>
      <c r="Q25" s="12"/>
      <c r="R25" s="13"/>
      <c r="S25" s="9"/>
      <c r="T25" s="9"/>
      <c r="U25" s="9"/>
      <c r="V25" s="9"/>
      <c r="W25" s="9"/>
      <c r="X25" s="10"/>
      <c r="Y25" s="227"/>
      <c r="Z25" s="14"/>
      <c r="AA25" s="14"/>
      <c r="AB25" s="14"/>
      <c r="AC25" s="9"/>
      <c r="AD25" s="9"/>
      <c r="AE25" s="9"/>
      <c r="AF25" s="9"/>
      <c r="AG25" s="9"/>
      <c r="AH25" s="9"/>
      <c r="AI25" s="14"/>
      <c r="AJ25" s="14"/>
      <c r="AK25" s="15"/>
      <c r="AL25" s="228"/>
    </row>
    <row r="26" spans="1:38" ht="14">
      <c r="A26" s="229"/>
      <c r="B26" s="230"/>
      <c r="C26" s="231"/>
      <c r="D26" s="231"/>
      <c r="E26" s="231"/>
      <c r="F26" s="231"/>
      <c r="G26" s="231"/>
      <c r="H26" s="231"/>
      <c r="I26" s="232"/>
      <c r="J26" s="813">
        <f>J25+K25</f>
        <v>19</v>
      </c>
      <c r="K26" s="813"/>
      <c r="L26" s="814">
        <f>L25+M25+N25</f>
        <v>19</v>
      </c>
      <c r="M26" s="815"/>
      <c r="N26" s="816"/>
      <c r="O26" s="233"/>
      <c r="P26" s="234"/>
      <c r="Q26" s="233"/>
      <c r="R26" s="231"/>
      <c r="S26" s="231"/>
      <c r="T26" s="232"/>
      <c r="U26" s="231"/>
      <c r="V26" s="231"/>
      <c r="W26" s="232"/>
      <c r="X26" s="235"/>
      <c r="Y26" s="230"/>
      <c r="Z26" s="230"/>
      <c r="AA26" s="230"/>
      <c r="AB26" s="231"/>
      <c r="AC26" s="231"/>
      <c r="AD26" s="231"/>
      <c r="AE26" s="231"/>
      <c r="AF26" s="231"/>
      <c r="AG26" s="231"/>
      <c r="AH26" s="230"/>
      <c r="AI26" s="230"/>
      <c r="AJ26" s="236"/>
      <c r="AK26" s="237"/>
      <c r="AL26" s="237"/>
    </row>
    <row r="28" spans="1:38" s="94" customFormat="1" ht="14">
      <c r="A28" s="387"/>
      <c r="B28" s="121"/>
      <c r="C28" s="121"/>
      <c r="D28" s="121"/>
      <c r="E28" s="121"/>
      <c r="F28" s="121"/>
      <c r="G28" s="470"/>
      <c r="H28" s="121"/>
      <c r="I28" s="388"/>
      <c r="J28" s="121"/>
      <c r="K28" s="121"/>
      <c r="L28" s="121"/>
      <c r="M28" s="121"/>
      <c r="N28" s="121"/>
      <c r="O28" s="121"/>
      <c r="P28" s="389"/>
      <c r="Q28" s="390"/>
      <c r="R28" s="121"/>
      <c r="S28" s="121"/>
      <c r="T28" s="121"/>
      <c r="U28" s="121"/>
      <c r="V28" s="121"/>
      <c r="W28" s="121"/>
      <c r="X28" s="388"/>
      <c r="Y28" s="391"/>
      <c r="Z28" s="390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392"/>
      <c r="AL28" s="121"/>
    </row>
    <row r="30" spans="1:38" ht="13.5" thickBot="1"/>
    <row r="31" spans="1:38" s="88" customFormat="1" ht="14.5" thickTop="1">
      <c r="A31" s="835" t="s">
        <v>3421</v>
      </c>
      <c r="B31" s="837" t="s">
        <v>0</v>
      </c>
      <c r="C31" s="819" t="s">
        <v>1</v>
      </c>
      <c r="D31" s="820"/>
      <c r="E31" s="817" t="s">
        <v>2</v>
      </c>
      <c r="F31" s="817" t="s">
        <v>3</v>
      </c>
      <c r="G31" s="817" t="s">
        <v>4</v>
      </c>
      <c r="H31" s="828" t="s">
        <v>5</v>
      </c>
      <c r="I31" s="817" t="s">
        <v>6</v>
      </c>
      <c r="J31" s="826" t="s">
        <v>7</v>
      </c>
      <c r="K31" s="827"/>
      <c r="L31" s="830" t="s">
        <v>8</v>
      </c>
      <c r="M31" s="831"/>
      <c r="N31" s="832"/>
      <c r="O31" s="824" t="s">
        <v>9</v>
      </c>
      <c r="P31" s="833" t="s">
        <v>10</v>
      </c>
      <c r="Q31" s="834"/>
      <c r="R31" s="824" t="s">
        <v>137</v>
      </c>
      <c r="S31" s="817" t="s">
        <v>11</v>
      </c>
      <c r="T31" s="817" t="s">
        <v>12</v>
      </c>
      <c r="U31" s="826" t="s">
        <v>13</v>
      </c>
      <c r="V31" s="827"/>
      <c r="W31" s="824" t="s">
        <v>14</v>
      </c>
      <c r="X31" s="819" t="s">
        <v>15</v>
      </c>
      <c r="Y31" s="820"/>
      <c r="Z31" s="817" t="s">
        <v>16</v>
      </c>
      <c r="AA31" s="819" t="s">
        <v>17</v>
      </c>
      <c r="AB31" s="820"/>
      <c r="AC31" s="819" t="s">
        <v>18</v>
      </c>
      <c r="AD31" s="820"/>
      <c r="AE31" s="819" t="s">
        <v>19</v>
      </c>
      <c r="AF31" s="821"/>
      <c r="AG31" s="821"/>
      <c r="AH31" s="820"/>
      <c r="AI31" s="822" t="s">
        <v>20</v>
      </c>
      <c r="AJ31" s="822" t="s">
        <v>21</v>
      </c>
      <c r="AK31" s="806" t="s">
        <v>22</v>
      </c>
      <c r="AL31" s="808" t="s">
        <v>23</v>
      </c>
    </row>
    <row r="32" spans="1:38" s="88" customFormat="1" ht="14.5" thickBot="1">
      <c r="A32" s="836"/>
      <c r="B32" s="838"/>
      <c r="C32" s="122" t="s">
        <v>24</v>
      </c>
      <c r="D32" s="122" t="s">
        <v>25</v>
      </c>
      <c r="E32" s="818"/>
      <c r="F32" s="818"/>
      <c r="G32" s="818"/>
      <c r="H32" s="829"/>
      <c r="I32" s="818"/>
      <c r="J32" s="123" t="s">
        <v>26</v>
      </c>
      <c r="K32" s="124" t="s">
        <v>27</v>
      </c>
      <c r="L32" s="122" t="s">
        <v>28</v>
      </c>
      <c r="M32" s="122" t="s">
        <v>29</v>
      </c>
      <c r="N32" s="122" t="s">
        <v>30</v>
      </c>
      <c r="O32" s="825"/>
      <c r="P32" s="125" t="s">
        <v>31</v>
      </c>
      <c r="Q32" s="125" t="s">
        <v>32</v>
      </c>
      <c r="R32" s="825"/>
      <c r="S32" s="818"/>
      <c r="T32" s="818"/>
      <c r="U32" s="126" t="s">
        <v>33</v>
      </c>
      <c r="V32" s="126" t="s">
        <v>34</v>
      </c>
      <c r="W32" s="825"/>
      <c r="X32" s="122" t="s">
        <v>35</v>
      </c>
      <c r="Y32" s="125" t="s">
        <v>36</v>
      </c>
      <c r="Z32" s="818"/>
      <c r="AA32" s="127" t="s">
        <v>37</v>
      </c>
      <c r="AB32" s="122" t="s">
        <v>38</v>
      </c>
      <c r="AC32" s="122" t="s">
        <v>39</v>
      </c>
      <c r="AD32" s="122" t="s">
        <v>40</v>
      </c>
      <c r="AE32" s="122" t="s">
        <v>41</v>
      </c>
      <c r="AF32" s="122" t="s">
        <v>42</v>
      </c>
      <c r="AG32" s="122" t="s">
        <v>43</v>
      </c>
      <c r="AH32" s="122" t="s">
        <v>44</v>
      </c>
      <c r="AI32" s="823"/>
      <c r="AJ32" s="823"/>
      <c r="AK32" s="807"/>
      <c r="AL32" s="809"/>
    </row>
    <row r="33" spans="1:38" s="97" customFormat="1" ht="14.5" thickTop="1">
      <c r="A33" s="1">
        <v>1</v>
      </c>
      <c r="B33" s="29" t="s">
        <v>282</v>
      </c>
      <c r="C33" s="1" t="s">
        <v>128</v>
      </c>
      <c r="D33" s="1" t="s">
        <v>2026</v>
      </c>
      <c r="E33" s="1" t="s">
        <v>173</v>
      </c>
      <c r="F33" s="1"/>
      <c r="G33" s="578" t="s">
        <v>3403</v>
      </c>
      <c r="H33" s="1" t="s">
        <v>2072</v>
      </c>
      <c r="I33" s="84" t="s">
        <v>2073</v>
      </c>
      <c r="J33" s="7">
        <v>1</v>
      </c>
      <c r="K33" s="7"/>
      <c r="L33" s="7">
        <v>1</v>
      </c>
      <c r="M33" s="7"/>
      <c r="N33" s="1"/>
      <c r="O33" s="1" t="s">
        <v>103</v>
      </c>
      <c r="P33" s="20">
        <v>44228</v>
      </c>
      <c r="Q33" s="4" t="str">
        <f t="shared" ca="1" si="2"/>
        <v>1 Tahun 6 Bulan4 Hari</v>
      </c>
      <c r="R33" s="1" t="s">
        <v>81</v>
      </c>
      <c r="S33" s="1"/>
      <c r="T33" s="1" t="s">
        <v>63</v>
      </c>
      <c r="U33" s="1" t="s">
        <v>68</v>
      </c>
      <c r="V33" s="1" t="s">
        <v>201</v>
      </c>
      <c r="W33" s="1" t="s">
        <v>71</v>
      </c>
      <c r="X33" s="2" t="s">
        <v>2752</v>
      </c>
      <c r="Y33" s="71">
        <v>28556</v>
      </c>
      <c r="Z33" s="4" t="str">
        <f t="shared" ca="1" si="3"/>
        <v>44 Tahun 4 Bulan</v>
      </c>
      <c r="AA33" s="1" t="s">
        <v>3191</v>
      </c>
      <c r="AB33" s="1"/>
      <c r="AC33" s="1" t="s">
        <v>4647</v>
      </c>
      <c r="AD33" s="1" t="s">
        <v>3192</v>
      </c>
      <c r="AE33" s="1"/>
      <c r="AF33" s="1"/>
      <c r="AG33" s="1"/>
      <c r="AH33" s="1" t="s">
        <v>68</v>
      </c>
      <c r="AI33" s="1"/>
      <c r="AJ33" s="1"/>
      <c r="AK33" s="286"/>
      <c r="AL33" s="1"/>
    </row>
    <row r="34" spans="1:38" s="97" customFormat="1" ht="14">
      <c r="A34" s="1">
        <v>2</v>
      </c>
      <c r="B34" s="29" t="s">
        <v>282</v>
      </c>
      <c r="C34" s="1" t="s">
        <v>128</v>
      </c>
      <c r="D34" s="1" t="s">
        <v>2026</v>
      </c>
      <c r="E34" s="1" t="s">
        <v>173</v>
      </c>
      <c r="F34" s="1"/>
      <c r="G34" s="578" t="s">
        <v>3404</v>
      </c>
      <c r="H34" s="1" t="s">
        <v>2074</v>
      </c>
      <c r="I34" s="84" t="s">
        <v>2075</v>
      </c>
      <c r="J34" s="7">
        <v>1</v>
      </c>
      <c r="K34" s="7"/>
      <c r="L34" s="7">
        <v>1</v>
      </c>
      <c r="M34" s="7"/>
      <c r="N34" s="1"/>
      <c r="O34" s="1" t="s">
        <v>103</v>
      </c>
      <c r="P34" s="20">
        <v>44228</v>
      </c>
      <c r="Q34" s="4" t="str">
        <f t="shared" ca="1" si="2"/>
        <v>1 Tahun 6 Bulan4 Hari</v>
      </c>
      <c r="R34" s="1" t="s">
        <v>81</v>
      </c>
      <c r="S34" s="1"/>
      <c r="T34" s="1" t="s">
        <v>73</v>
      </c>
      <c r="U34" s="1" t="s">
        <v>68</v>
      </c>
      <c r="V34" s="1" t="s">
        <v>140</v>
      </c>
      <c r="W34" s="1" t="s">
        <v>51</v>
      </c>
      <c r="X34" s="2">
        <v>31220</v>
      </c>
      <c r="Y34" s="71"/>
      <c r="Z34" s="4" t="str">
        <f t="shared" ca="1" si="3"/>
        <v>122 Tahun 7 Bulan</v>
      </c>
      <c r="AA34" s="1"/>
      <c r="AB34" s="1"/>
      <c r="AC34" s="1" t="s">
        <v>4647</v>
      </c>
      <c r="AD34" s="1" t="s">
        <v>3193</v>
      </c>
      <c r="AE34" s="1"/>
      <c r="AF34" s="1"/>
      <c r="AG34" s="1" t="s">
        <v>68</v>
      </c>
      <c r="AH34" s="1"/>
      <c r="AI34" s="1"/>
      <c r="AJ34" s="552" t="s">
        <v>4190</v>
      </c>
      <c r="AK34" s="286"/>
      <c r="AL34" s="1"/>
    </row>
    <row r="35" spans="1:38" s="97" customFormat="1" ht="14">
      <c r="A35" s="1">
        <v>3</v>
      </c>
      <c r="B35" s="29" t="s">
        <v>282</v>
      </c>
      <c r="C35" s="1" t="s">
        <v>128</v>
      </c>
      <c r="D35" s="1" t="s">
        <v>2026</v>
      </c>
      <c r="E35" s="1" t="s">
        <v>173</v>
      </c>
      <c r="F35" s="1"/>
      <c r="G35" s="578" t="s">
        <v>3405</v>
      </c>
      <c r="H35" s="1" t="s">
        <v>2076</v>
      </c>
      <c r="I35" s="84" t="s">
        <v>2077</v>
      </c>
      <c r="J35" s="7">
        <v>1</v>
      </c>
      <c r="K35" s="7"/>
      <c r="L35" s="7">
        <v>1</v>
      </c>
      <c r="M35" s="7"/>
      <c r="N35" s="1"/>
      <c r="O35" s="1" t="s">
        <v>103</v>
      </c>
      <c r="P35" s="20">
        <v>44228</v>
      </c>
      <c r="Q35" s="4" t="str">
        <f t="shared" ca="1" si="2"/>
        <v>1 Tahun 6 Bulan4 Hari</v>
      </c>
      <c r="R35" s="1" t="s">
        <v>78</v>
      </c>
      <c r="S35" s="1"/>
      <c r="T35" s="1" t="s">
        <v>73</v>
      </c>
      <c r="U35" s="1" t="s">
        <v>68</v>
      </c>
      <c r="V35" s="1" t="s">
        <v>140</v>
      </c>
      <c r="W35" s="1" t="s">
        <v>71</v>
      </c>
      <c r="X35" s="2" t="s">
        <v>2528</v>
      </c>
      <c r="Y35" s="71">
        <v>29200</v>
      </c>
      <c r="Z35" s="4" t="str">
        <f t="shared" ca="1" si="3"/>
        <v>42 Tahun 7 Bulan</v>
      </c>
      <c r="AA35" s="1" t="s">
        <v>3194</v>
      </c>
      <c r="AB35" s="1"/>
      <c r="AC35" s="1" t="s">
        <v>4647</v>
      </c>
      <c r="AD35" s="1" t="s">
        <v>3195</v>
      </c>
      <c r="AE35" s="1"/>
      <c r="AF35" s="1"/>
      <c r="AG35" s="1"/>
      <c r="AH35" s="1" t="s">
        <v>68</v>
      </c>
      <c r="AI35" s="1"/>
      <c r="AJ35" s="552" t="s">
        <v>4191</v>
      </c>
      <c r="AK35" s="286"/>
      <c r="AL35" s="1"/>
    </row>
    <row r="36" spans="1:38" s="97" customFormat="1" ht="14">
      <c r="A36" s="1">
        <v>4</v>
      </c>
      <c r="B36" s="29" t="s">
        <v>282</v>
      </c>
      <c r="C36" s="1" t="s">
        <v>128</v>
      </c>
      <c r="D36" s="1" t="s">
        <v>2026</v>
      </c>
      <c r="E36" s="1" t="s">
        <v>173</v>
      </c>
      <c r="F36" s="1"/>
      <c r="G36" s="578" t="s">
        <v>3406</v>
      </c>
      <c r="H36" s="1" t="s">
        <v>2078</v>
      </c>
      <c r="I36" s="84" t="s">
        <v>2079</v>
      </c>
      <c r="J36" s="7">
        <v>1</v>
      </c>
      <c r="K36" s="7"/>
      <c r="L36" s="7">
        <v>1</v>
      </c>
      <c r="M36" s="7"/>
      <c r="N36" s="1"/>
      <c r="O36" s="1" t="s">
        <v>103</v>
      </c>
      <c r="P36" s="20">
        <v>44228</v>
      </c>
      <c r="Q36" s="4" t="str">
        <f t="shared" ca="1" si="2"/>
        <v>1 Tahun 6 Bulan4 Hari</v>
      </c>
      <c r="R36" s="1" t="s">
        <v>78</v>
      </c>
      <c r="S36" s="1"/>
      <c r="T36" s="1" t="s">
        <v>73</v>
      </c>
      <c r="U36" s="1" t="s">
        <v>68</v>
      </c>
      <c r="V36" s="1" t="s">
        <v>140</v>
      </c>
      <c r="W36" s="1" t="s">
        <v>51</v>
      </c>
      <c r="X36" s="2" t="s">
        <v>2753</v>
      </c>
      <c r="Y36" s="71">
        <v>32077</v>
      </c>
      <c r="Z36" s="4" t="str">
        <f t="shared" ca="1" si="3"/>
        <v>34 Tahun 9 Bulan</v>
      </c>
      <c r="AA36" s="1" t="s">
        <v>3196</v>
      </c>
      <c r="AB36" s="1"/>
      <c r="AC36" s="1" t="s">
        <v>4647</v>
      </c>
      <c r="AD36" s="1" t="s">
        <v>3197</v>
      </c>
      <c r="AE36" s="1"/>
      <c r="AF36" s="1"/>
      <c r="AG36" s="1"/>
      <c r="AH36" s="1" t="s">
        <v>68</v>
      </c>
      <c r="AI36" s="1"/>
      <c r="AJ36" s="552" t="s">
        <v>4192</v>
      </c>
      <c r="AK36" s="286"/>
      <c r="AL36" s="1"/>
    </row>
    <row r="37" spans="1:38" s="97" customFormat="1" ht="14">
      <c r="A37" s="1">
        <v>5</v>
      </c>
      <c r="B37" s="29" t="s">
        <v>282</v>
      </c>
      <c r="C37" s="1" t="s">
        <v>128</v>
      </c>
      <c r="D37" s="1" t="s">
        <v>2026</v>
      </c>
      <c r="E37" s="1" t="s">
        <v>173</v>
      </c>
      <c r="F37" s="1"/>
      <c r="G37" s="578" t="s">
        <v>3407</v>
      </c>
      <c r="H37" s="1" t="s">
        <v>2082</v>
      </c>
      <c r="I37" s="84" t="s">
        <v>2083</v>
      </c>
      <c r="J37" s="7">
        <v>1</v>
      </c>
      <c r="K37" s="7"/>
      <c r="L37" s="7">
        <v>1</v>
      </c>
      <c r="M37" s="7"/>
      <c r="N37" s="1"/>
      <c r="O37" s="1" t="s">
        <v>103</v>
      </c>
      <c r="P37" s="20">
        <v>44228</v>
      </c>
      <c r="Q37" s="4" t="str">
        <f t="shared" ca="1" si="2"/>
        <v>1 Tahun 6 Bulan4 Hari</v>
      </c>
      <c r="R37" s="1" t="s">
        <v>81</v>
      </c>
      <c r="S37" s="1"/>
      <c r="T37" s="1" t="s">
        <v>73</v>
      </c>
      <c r="U37" s="1" t="s">
        <v>68</v>
      </c>
      <c r="V37" s="1" t="s">
        <v>180</v>
      </c>
      <c r="W37" s="1" t="s">
        <v>71</v>
      </c>
      <c r="X37" s="2" t="s">
        <v>2754</v>
      </c>
      <c r="Y37" s="71">
        <v>28105</v>
      </c>
      <c r="Z37" s="4" t="str">
        <f t="shared" ca="1" si="3"/>
        <v>45 Tahun 7 Bulan</v>
      </c>
      <c r="AA37" s="1" t="s">
        <v>3198</v>
      </c>
      <c r="AB37" s="1"/>
      <c r="AC37" s="1" t="s">
        <v>4647</v>
      </c>
      <c r="AD37" s="1" t="s">
        <v>3199</v>
      </c>
      <c r="AE37" s="1"/>
      <c r="AF37" s="1"/>
      <c r="AG37" s="1"/>
      <c r="AH37" s="1" t="s">
        <v>68</v>
      </c>
      <c r="AI37" s="1"/>
      <c r="AJ37" s="552" t="s">
        <v>4193</v>
      </c>
      <c r="AK37" s="286"/>
      <c r="AL37" s="1"/>
    </row>
    <row r="38" spans="1:38" s="97" customFormat="1" ht="14">
      <c r="A38" s="1">
        <v>6</v>
      </c>
      <c r="B38" s="29" t="s">
        <v>282</v>
      </c>
      <c r="C38" s="1" t="s">
        <v>128</v>
      </c>
      <c r="D38" s="1" t="s">
        <v>2026</v>
      </c>
      <c r="E38" s="1" t="s">
        <v>173</v>
      </c>
      <c r="F38" s="1"/>
      <c r="G38" s="578" t="s">
        <v>3408</v>
      </c>
      <c r="H38" s="1" t="s">
        <v>2084</v>
      </c>
      <c r="I38" s="84" t="s">
        <v>2085</v>
      </c>
      <c r="J38" s="7">
        <v>1</v>
      </c>
      <c r="K38" s="7"/>
      <c r="L38" s="7">
        <v>1</v>
      </c>
      <c r="M38" s="7"/>
      <c r="N38" s="1"/>
      <c r="O38" s="1" t="s">
        <v>103</v>
      </c>
      <c r="P38" s="20">
        <v>44228</v>
      </c>
      <c r="Q38" s="4" t="str">
        <f t="shared" ca="1" si="2"/>
        <v>1 Tahun 6 Bulan4 Hari</v>
      </c>
      <c r="R38" s="1" t="s">
        <v>52</v>
      </c>
      <c r="S38" s="1"/>
      <c r="T38" s="1" t="s">
        <v>73</v>
      </c>
      <c r="U38" s="1" t="s">
        <v>68</v>
      </c>
      <c r="V38" s="1" t="s">
        <v>140</v>
      </c>
      <c r="W38" s="1" t="s">
        <v>71</v>
      </c>
      <c r="X38" s="2" t="s">
        <v>2755</v>
      </c>
      <c r="Y38" s="71">
        <v>28477</v>
      </c>
      <c r="Z38" s="4" t="str">
        <f t="shared" ca="1" si="3"/>
        <v>44 Tahun 7 Bulan</v>
      </c>
      <c r="AA38" s="1" t="s">
        <v>3200</v>
      </c>
      <c r="AB38" s="1"/>
      <c r="AC38" s="1" t="s">
        <v>4647</v>
      </c>
      <c r="AD38" s="1" t="s">
        <v>3201</v>
      </c>
      <c r="AE38" s="1"/>
      <c r="AF38" s="1"/>
      <c r="AG38" s="1"/>
      <c r="AH38" s="1" t="s">
        <v>68</v>
      </c>
      <c r="AI38" s="1"/>
      <c r="AJ38" s="1"/>
      <c r="AK38" s="286"/>
      <c r="AL38" s="1"/>
    </row>
    <row r="39" spans="1:38" s="97" customFormat="1" ht="14">
      <c r="A39" s="1">
        <v>7</v>
      </c>
      <c r="B39" s="29" t="s">
        <v>282</v>
      </c>
      <c r="C39" s="1" t="s">
        <v>128</v>
      </c>
      <c r="D39" s="1" t="s">
        <v>2026</v>
      </c>
      <c r="E39" s="1" t="s">
        <v>173</v>
      </c>
      <c r="F39" s="1"/>
      <c r="G39" s="578" t="s">
        <v>3409</v>
      </c>
      <c r="H39" s="1" t="s">
        <v>2086</v>
      </c>
      <c r="I39" s="84" t="s">
        <v>2087</v>
      </c>
      <c r="J39" s="7">
        <v>1</v>
      </c>
      <c r="K39" s="7"/>
      <c r="L39" s="7">
        <v>1</v>
      </c>
      <c r="M39" s="7"/>
      <c r="N39" s="1"/>
      <c r="O39" s="1" t="s">
        <v>103</v>
      </c>
      <c r="P39" s="20">
        <v>44228</v>
      </c>
      <c r="Q39" s="4" t="str">
        <f t="shared" ca="1" si="2"/>
        <v>1 Tahun 6 Bulan4 Hari</v>
      </c>
      <c r="R39" s="1" t="s">
        <v>78</v>
      </c>
      <c r="S39" s="1"/>
      <c r="T39" s="1" t="s">
        <v>73</v>
      </c>
      <c r="U39" s="1" t="s">
        <v>68</v>
      </c>
      <c r="V39" s="1" t="s">
        <v>140</v>
      </c>
      <c r="W39" s="1" t="s">
        <v>71</v>
      </c>
      <c r="X39" s="2" t="s">
        <v>2756</v>
      </c>
      <c r="Y39" s="71">
        <v>26115</v>
      </c>
      <c r="Z39" s="4" t="str">
        <f t="shared" ca="1" si="3"/>
        <v>51 Tahun 1 Bulan</v>
      </c>
      <c r="AA39" s="1" t="s">
        <v>3202</v>
      </c>
      <c r="AB39" s="1"/>
      <c r="AC39" s="1" t="s">
        <v>4647</v>
      </c>
      <c r="AD39" s="1" t="s">
        <v>2948</v>
      </c>
      <c r="AE39" s="1"/>
      <c r="AF39" s="1"/>
      <c r="AG39" s="1"/>
      <c r="AH39" s="1" t="s">
        <v>68</v>
      </c>
      <c r="AI39" s="1"/>
      <c r="AJ39" s="1"/>
      <c r="AK39" s="286"/>
      <c r="AL39" s="1"/>
    </row>
    <row r="40" spans="1:38" s="97" customFormat="1" ht="14">
      <c r="A40" s="1">
        <v>8</v>
      </c>
      <c r="B40" s="29" t="s">
        <v>282</v>
      </c>
      <c r="C40" s="1" t="s">
        <v>128</v>
      </c>
      <c r="D40" s="1" t="s">
        <v>2026</v>
      </c>
      <c r="E40" s="1" t="s">
        <v>173</v>
      </c>
      <c r="F40" s="1"/>
      <c r="G40" s="578" t="s">
        <v>3410</v>
      </c>
      <c r="H40" s="1" t="s">
        <v>2088</v>
      </c>
      <c r="I40" s="84" t="s">
        <v>2089</v>
      </c>
      <c r="J40" s="7">
        <v>1</v>
      </c>
      <c r="K40" s="7"/>
      <c r="L40" s="7">
        <v>1</v>
      </c>
      <c r="M40" s="7"/>
      <c r="N40" s="1"/>
      <c r="O40" s="1" t="s">
        <v>103</v>
      </c>
      <c r="P40" s="20">
        <v>44228</v>
      </c>
      <c r="Q40" s="4" t="str">
        <f t="shared" ca="1" si="2"/>
        <v>1 Tahun 6 Bulan4 Hari</v>
      </c>
      <c r="R40" s="1" t="s">
        <v>81</v>
      </c>
      <c r="S40" s="1"/>
      <c r="T40" s="1" t="s">
        <v>73</v>
      </c>
      <c r="U40" s="1" t="s">
        <v>68</v>
      </c>
      <c r="V40" s="1" t="s">
        <v>140</v>
      </c>
      <c r="W40" s="1" t="s">
        <v>71</v>
      </c>
      <c r="X40" s="2" t="s">
        <v>2757</v>
      </c>
      <c r="Y40" s="71">
        <v>26040</v>
      </c>
      <c r="Z40" s="4" t="str">
        <f t="shared" ca="1" si="3"/>
        <v>51 Tahun 3 Bulan</v>
      </c>
      <c r="AA40" s="1" t="s">
        <v>3203</v>
      </c>
      <c r="AB40" s="1"/>
      <c r="AC40" s="1" t="s">
        <v>4647</v>
      </c>
      <c r="AD40" s="1" t="s">
        <v>3204</v>
      </c>
      <c r="AE40" s="1"/>
      <c r="AF40" s="1"/>
      <c r="AG40" s="1"/>
      <c r="AH40" s="1" t="s">
        <v>68</v>
      </c>
      <c r="AI40" s="1"/>
      <c r="AJ40" s="552" t="s">
        <v>4194</v>
      </c>
      <c r="AK40" s="286"/>
      <c r="AL40" s="1"/>
    </row>
    <row r="41" spans="1:38" s="97" customFormat="1" ht="14">
      <c r="A41" s="1">
        <v>9</v>
      </c>
      <c r="B41" s="29" t="s">
        <v>282</v>
      </c>
      <c r="C41" s="1" t="s">
        <v>128</v>
      </c>
      <c r="D41" s="1" t="s">
        <v>2026</v>
      </c>
      <c r="E41" s="1" t="s">
        <v>173</v>
      </c>
      <c r="F41" s="1"/>
      <c r="G41" s="578" t="s">
        <v>3411</v>
      </c>
      <c r="H41" s="1" t="s">
        <v>2090</v>
      </c>
      <c r="I41" s="84" t="s">
        <v>2091</v>
      </c>
      <c r="J41" s="7">
        <v>1</v>
      </c>
      <c r="K41" s="7"/>
      <c r="L41" s="7">
        <v>1</v>
      </c>
      <c r="M41" s="7"/>
      <c r="N41" s="1"/>
      <c r="O41" s="1" t="s">
        <v>103</v>
      </c>
      <c r="P41" s="20">
        <v>44228</v>
      </c>
      <c r="Q41" s="4" t="str">
        <f t="shared" ca="1" si="2"/>
        <v>1 Tahun 6 Bulan4 Hari</v>
      </c>
      <c r="R41" s="1" t="s">
        <v>54</v>
      </c>
      <c r="S41" s="1" t="s">
        <v>62</v>
      </c>
      <c r="T41" s="1" t="s">
        <v>73</v>
      </c>
      <c r="U41" s="1" t="s">
        <v>68</v>
      </c>
      <c r="V41" s="1" t="s">
        <v>140</v>
      </c>
      <c r="W41" s="1" t="s">
        <v>51</v>
      </c>
      <c r="X41" s="2" t="s">
        <v>2758</v>
      </c>
      <c r="Y41" s="71">
        <v>33689</v>
      </c>
      <c r="Z41" s="4" t="str">
        <f t="shared" ca="1" si="3"/>
        <v>30 Tahun 4 Bulan</v>
      </c>
      <c r="AA41" s="1" t="s">
        <v>3205</v>
      </c>
      <c r="AB41" s="1"/>
      <c r="AC41" s="1" t="s">
        <v>4647</v>
      </c>
      <c r="AD41" s="1" t="s">
        <v>3206</v>
      </c>
      <c r="AE41" s="1"/>
      <c r="AF41" s="1"/>
      <c r="AG41" s="1"/>
      <c r="AH41" s="1" t="s">
        <v>68</v>
      </c>
      <c r="AI41" s="1"/>
      <c r="AJ41" s="552" t="s">
        <v>4195</v>
      </c>
      <c r="AK41" s="286"/>
      <c r="AL41" s="1"/>
    </row>
    <row r="42" spans="1:38" s="97" customFormat="1" ht="14">
      <c r="A42" s="1">
        <v>10</v>
      </c>
      <c r="B42" s="29" t="s">
        <v>282</v>
      </c>
      <c r="C42" s="1" t="s">
        <v>128</v>
      </c>
      <c r="D42" s="1" t="s">
        <v>2026</v>
      </c>
      <c r="E42" s="1" t="s">
        <v>173</v>
      </c>
      <c r="F42" s="1"/>
      <c r="G42" s="578" t="s">
        <v>3412</v>
      </c>
      <c r="H42" s="1" t="s">
        <v>2092</v>
      </c>
      <c r="I42" s="84" t="s">
        <v>2093</v>
      </c>
      <c r="J42" s="7">
        <v>1</v>
      </c>
      <c r="K42" s="7"/>
      <c r="L42" s="7">
        <v>1</v>
      </c>
      <c r="M42" s="7"/>
      <c r="N42" s="1"/>
      <c r="O42" s="1" t="s">
        <v>103</v>
      </c>
      <c r="P42" s="20">
        <v>44228</v>
      </c>
      <c r="Q42" s="4" t="str">
        <f t="shared" ca="1" si="2"/>
        <v>1 Tahun 6 Bulan4 Hari</v>
      </c>
      <c r="R42" s="1" t="s">
        <v>81</v>
      </c>
      <c r="S42" s="1"/>
      <c r="T42" s="1" t="s">
        <v>73</v>
      </c>
      <c r="U42" s="1" t="s">
        <v>68</v>
      </c>
      <c r="V42" s="1" t="s">
        <v>180</v>
      </c>
      <c r="W42" s="1" t="s">
        <v>76</v>
      </c>
      <c r="X42" s="2" t="s">
        <v>381</v>
      </c>
      <c r="Y42" s="71">
        <v>37302</v>
      </c>
      <c r="Z42" s="4" t="str">
        <f t="shared" ca="1" si="3"/>
        <v>20 Tahun 5 Bulan</v>
      </c>
      <c r="AA42" s="1" t="s">
        <v>3207</v>
      </c>
      <c r="AB42" s="1"/>
      <c r="AC42" s="1" t="s">
        <v>4647</v>
      </c>
      <c r="AD42" s="1" t="s">
        <v>3208</v>
      </c>
      <c r="AE42" s="1"/>
      <c r="AF42" s="1" t="s">
        <v>57</v>
      </c>
      <c r="AG42" s="1"/>
      <c r="AH42" s="1"/>
      <c r="AI42" s="1"/>
      <c r="AJ42" s="552" t="s">
        <v>4196</v>
      </c>
      <c r="AK42" s="286"/>
      <c r="AL42" s="1"/>
    </row>
    <row r="43" spans="1:38" s="97" customFormat="1" ht="14">
      <c r="A43" s="1">
        <v>11</v>
      </c>
      <c r="B43" s="29" t="s">
        <v>282</v>
      </c>
      <c r="C43" s="1" t="s">
        <v>128</v>
      </c>
      <c r="D43" s="1" t="s">
        <v>2026</v>
      </c>
      <c r="E43" s="1" t="s">
        <v>173</v>
      </c>
      <c r="F43" s="1"/>
      <c r="G43" s="578" t="s">
        <v>3413</v>
      </c>
      <c r="H43" s="1" t="s">
        <v>2094</v>
      </c>
      <c r="I43" s="84" t="s">
        <v>2095</v>
      </c>
      <c r="J43" s="7">
        <v>1</v>
      </c>
      <c r="K43" s="7"/>
      <c r="L43" s="7">
        <v>1</v>
      </c>
      <c r="M43" s="7"/>
      <c r="N43" s="1"/>
      <c r="O43" s="1" t="s">
        <v>103</v>
      </c>
      <c r="P43" s="20">
        <v>44228</v>
      </c>
      <c r="Q43" s="4" t="str">
        <f t="shared" ca="1" si="2"/>
        <v>1 Tahun 6 Bulan4 Hari</v>
      </c>
      <c r="R43" s="1" t="s">
        <v>52</v>
      </c>
      <c r="S43" s="1"/>
      <c r="T43" s="1" t="s">
        <v>73</v>
      </c>
      <c r="U43" s="1" t="s">
        <v>68</v>
      </c>
      <c r="V43" s="1" t="s">
        <v>180</v>
      </c>
      <c r="W43" s="1" t="s">
        <v>71</v>
      </c>
      <c r="X43" s="2" t="s">
        <v>85</v>
      </c>
      <c r="Y43" s="71">
        <v>25129</v>
      </c>
      <c r="Z43" s="4" t="str">
        <f t="shared" ca="1" si="3"/>
        <v>53 Tahun 9 Bulan</v>
      </c>
      <c r="AA43" s="1"/>
      <c r="AB43" s="1"/>
      <c r="AC43" s="1" t="s">
        <v>4647</v>
      </c>
      <c r="AD43" s="1" t="s">
        <v>3209</v>
      </c>
      <c r="AE43" s="1"/>
      <c r="AF43" s="1"/>
      <c r="AG43" s="1" t="s">
        <v>74</v>
      </c>
      <c r="AH43" s="1"/>
      <c r="AI43" s="1"/>
      <c r="AJ43" s="552" t="s">
        <v>4197</v>
      </c>
      <c r="AK43" s="286"/>
      <c r="AL43" s="1"/>
    </row>
    <row r="44" spans="1:38" s="97" customFormat="1" ht="14">
      <c r="A44" s="1">
        <v>12</v>
      </c>
      <c r="B44" s="29" t="s">
        <v>282</v>
      </c>
      <c r="C44" s="1" t="s">
        <v>128</v>
      </c>
      <c r="D44" s="1" t="s">
        <v>2026</v>
      </c>
      <c r="E44" s="1" t="s">
        <v>173</v>
      </c>
      <c r="F44" s="1"/>
      <c r="G44" s="578" t="s">
        <v>3414</v>
      </c>
      <c r="H44" s="1" t="s">
        <v>2096</v>
      </c>
      <c r="I44" s="84" t="s">
        <v>2097</v>
      </c>
      <c r="J44" s="7">
        <v>1</v>
      </c>
      <c r="K44" s="7"/>
      <c r="L44" s="7">
        <v>1</v>
      </c>
      <c r="M44" s="7"/>
      <c r="N44" s="1"/>
      <c r="O44" s="1" t="s">
        <v>103</v>
      </c>
      <c r="P44" s="20">
        <v>44228</v>
      </c>
      <c r="Q44" s="4" t="str">
        <f t="shared" ca="1" si="2"/>
        <v>1 Tahun 6 Bulan4 Hari</v>
      </c>
      <c r="R44" s="1" t="s">
        <v>52</v>
      </c>
      <c r="S44" s="1"/>
      <c r="T44" s="1" t="s">
        <v>73</v>
      </c>
      <c r="U44" s="1" t="s">
        <v>68</v>
      </c>
      <c r="V44" s="1" t="s">
        <v>180</v>
      </c>
      <c r="W44" s="1" t="s">
        <v>56</v>
      </c>
      <c r="X44" s="2" t="s">
        <v>2760</v>
      </c>
      <c r="Y44" s="71">
        <v>32106</v>
      </c>
      <c r="Z44" s="4" t="str">
        <f t="shared" ca="1" si="3"/>
        <v>34 Tahun 8 Bulan</v>
      </c>
      <c r="AA44" s="1"/>
      <c r="AB44" s="1"/>
      <c r="AC44" s="1" t="s">
        <v>4647</v>
      </c>
      <c r="AD44" s="1" t="s">
        <v>3211</v>
      </c>
      <c r="AE44" s="1"/>
      <c r="AF44" s="1"/>
      <c r="AG44" s="1"/>
      <c r="AH44" s="1" t="s">
        <v>68</v>
      </c>
      <c r="AI44" s="1"/>
      <c r="AJ44" s="552" t="s">
        <v>4198</v>
      </c>
      <c r="AK44" s="286"/>
      <c r="AL44" s="1"/>
    </row>
    <row r="45" spans="1:38" s="97" customFormat="1" ht="14">
      <c r="A45" s="1">
        <v>13</v>
      </c>
      <c r="B45" s="29" t="s">
        <v>282</v>
      </c>
      <c r="C45" s="1" t="s">
        <v>128</v>
      </c>
      <c r="D45" s="1" t="s">
        <v>2026</v>
      </c>
      <c r="E45" s="1" t="s">
        <v>173</v>
      </c>
      <c r="F45" s="1"/>
      <c r="G45" s="578" t="s">
        <v>3415</v>
      </c>
      <c r="H45" s="1" t="s">
        <v>2098</v>
      </c>
      <c r="I45" s="84" t="s">
        <v>2099</v>
      </c>
      <c r="J45" s="7">
        <v>1</v>
      </c>
      <c r="K45" s="7"/>
      <c r="L45" s="7">
        <v>1</v>
      </c>
      <c r="M45" s="7"/>
      <c r="N45" s="1"/>
      <c r="O45" s="1" t="s">
        <v>103</v>
      </c>
      <c r="P45" s="20">
        <v>44228</v>
      </c>
      <c r="Q45" s="4" t="str">
        <f t="shared" ca="1" si="2"/>
        <v>1 Tahun 6 Bulan4 Hari</v>
      </c>
      <c r="R45" s="1" t="s">
        <v>78</v>
      </c>
      <c r="S45" s="1"/>
      <c r="T45" s="1" t="s">
        <v>73</v>
      </c>
      <c r="U45" s="1" t="s">
        <v>68</v>
      </c>
      <c r="V45" s="1" t="s">
        <v>229</v>
      </c>
      <c r="W45" s="1" t="s">
        <v>71</v>
      </c>
      <c r="X45" s="2" t="s">
        <v>2761</v>
      </c>
      <c r="Y45" s="71">
        <v>27602</v>
      </c>
      <c r="Z45" s="4" t="str">
        <f t="shared" ca="1" si="3"/>
        <v>47 Tahun 0 Bulan</v>
      </c>
      <c r="AA45" s="1"/>
      <c r="AB45" s="1"/>
      <c r="AC45" s="1" t="s">
        <v>4647</v>
      </c>
      <c r="AD45" s="1" t="s">
        <v>3212</v>
      </c>
      <c r="AE45" s="1"/>
      <c r="AF45" s="1" t="s">
        <v>74</v>
      </c>
      <c r="AG45" s="1"/>
      <c r="AH45" s="1"/>
      <c r="AI45" s="1"/>
      <c r="AJ45" s="552" t="s">
        <v>4199</v>
      </c>
      <c r="AK45" s="286"/>
      <c r="AL45" s="1"/>
    </row>
    <row r="46" spans="1:38" s="97" customFormat="1" ht="14">
      <c r="A46" s="1">
        <v>14</v>
      </c>
      <c r="B46" s="29" t="s">
        <v>282</v>
      </c>
      <c r="C46" s="1" t="s">
        <v>128</v>
      </c>
      <c r="D46" s="1" t="s">
        <v>2026</v>
      </c>
      <c r="E46" s="1" t="s">
        <v>173</v>
      </c>
      <c r="F46" s="1"/>
      <c r="G46" s="578" t="s">
        <v>3416</v>
      </c>
      <c r="H46" s="1" t="s">
        <v>2100</v>
      </c>
      <c r="I46" s="84" t="s">
        <v>2101</v>
      </c>
      <c r="J46" s="7">
        <v>1</v>
      </c>
      <c r="K46" s="7"/>
      <c r="L46" s="7">
        <v>1</v>
      </c>
      <c r="M46" s="7"/>
      <c r="N46" s="1"/>
      <c r="O46" s="1" t="s">
        <v>103</v>
      </c>
      <c r="P46" s="20">
        <v>44228</v>
      </c>
      <c r="Q46" s="4" t="str">
        <f t="shared" ca="1" si="2"/>
        <v>1 Tahun 6 Bulan4 Hari</v>
      </c>
      <c r="R46" s="1" t="s">
        <v>54</v>
      </c>
      <c r="S46" s="1"/>
      <c r="T46" s="1" t="s">
        <v>73</v>
      </c>
      <c r="U46" s="1" t="s">
        <v>68</v>
      </c>
      <c r="V46" s="1" t="s">
        <v>229</v>
      </c>
      <c r="W46" s="1" t="s">
        <v>56</v>
      </c>
      <c r="X46" s="2" t="s">
        <v>2759</v>
      </c>
      <c r="Y46" s="71">
        <v>32854</v>
      </c>
      <c r="Z46" s="4" t="str">
        <f t="shared" ca="1" si="3"/>
        <v>32 Tahun 7 Bulan</v>
      </c>
      <c r="AA46" s="1"/>
      <c r="AB46" s="1"/>
      <c r="AC46" s="1" t="s">
        <v>4647</v>
      </c>
      <c r="AD46" s="1" t="s">
        <v>3210</v>
      </c>
      <c r="AE46" s="1"/>
      <c r="AF46" s="1"/>
      <c r="AG46" s="1"/>
      <c r="AH46" s="1" t="s">
        <v>68</v>
      </c>
      <c r="AI46" s="1"/>
      <c r="AJ46" s="1"/>
      <c r="AK46" s="286"/>
      <c r="AL46" s="1"/>
    </row>
    <row r="47" spans="1:38" s="637" customFormat="1" ht="14">
      <c r="A47" s="1">
        <v>15</v>
      </c>
      <c r="B47" s="29" t="s">
        <v>282</v>
      </c>
      <c r="C47" s="1" t="s">
        <v>128</v>
      </c>
      <c r="D47" s="1" t="s">
        <v>2026</v>
      </c>
      <c r="E47" s="1" t="s">
        <v>173</v>
      </c>
      <c r="F47" s="5"/>
      <c r="G47" s="578" t="s">
        <v>3656</v>
      </c>
      <c r="H47" s="5" t="s">
        <v>3535</v>
      </c>
      <c r="I47" s="84" t="s">
        <v>3536</v>
      </c>
      <c r="J47" s="7">
        <v>1</v>
      </c>
      <c r="K47" s="7"/>
      <c r="L47" s="7">
        <v>1</v>
      </c>
      <c r="M47" s="7"/>
      <c r="N47" s="1"/>
      <c r="O47" s="1" t="s">
        <v>103</v>
      </c>
      <c r="P47" s="20">
        <v>44361</v>
      </c>
      <c r="Q47" s="4" t="str">
        <f t="shared" ca="1" si="2"/>
        <v>1 Tahun 1 Bulan22 Hari</v>
      </c>
      <c r="R47" s="1" t="s">
        <v>54</v>
      </c>
      <c r="S47" s="1" t="s">
        <v>62</v>
      </c>
      <c r="T47" s="1" t="s">
        <v>73</v>
      </c>
      <c r="U47" s="1" t="s">
        <v>68</v>
      </c>
      <c r="V47" s="1" t="s">
        <v>180</v>
      </c>
      <c r="W47" s="1" t="s">
        <v>56</v>
      </c>
      <c r="X47" s="2" t="s">
        <v>3537</v>
      </c>
      <c r="Y47" s="71">
        <v>35618</v>
      </c>
      <c r="Z47" s="4" t="str">
        <f t="shared" ca="1" si="3"/>
        <v>25 Tahun 0 Bulan</v>
      </c>
      <c r="AA47" s="1"/>
      <c r="AB47" s="1"/>
      <c r="AC47" s="1" t="s">
        <v>4647</v>
      </c>
      <c r="AD47" s="1" t="s">
        <v>3538</v>
      </c>
      <c r="AE47" s="1"/>
      <c r="AF47" s="1"/>
      <c r="AG47" s="1"/>
      <c r="AH47" s="1" t="s">
        <v>68</v>
      </c>
      <c r="AI47" s="1"/>
      <c r="AJ47" s="552" t="s">
        <v>4277</v>
      </c>
      <c r="AK47" s="286"/>
      <c r="AL47" s="1"/>
    </row>
    <row r="48" spans="1:38" s="637" customFormat="1" ht="14">
      <c r="A48" s="1">
        <v>16</v>
      </c>
      <c r="B48" s="29" t="s">
        <v>282</v>
      </c>
      <c r="C48" s="1" t="s">
        <v>128</v>
      </c>
      <c r="D48" s="1" t="s">
        <v>2026</v>
      </c>
      <c r="E48" s="1" t="s">
        <v>173</v>
      </c>
      <c r="F48" s="1"/>
      <c r="G48" s="578" t="s">
        <v>3657</v>
      </c>
      <c r="H48" s="5" t="s">
        <v>3539</v>
      </c>
      <c r="I48" s="84" t="s">
        <v>3551</v>
      </c>
      <c r="J48" s="7">
        <v>1</v>
      </c>
      <c r="K48" s="7"/>
      <c r="L48" s="7">
        <v>1</v>
      </c>
      <c r="M48" s="7"/>
      <c r="N48" s="1"/>
      <c r="O48" s="1" t="s">
        <v>103</v>
      </c>
      <c r="P48" s="20">
        <v>44361</v>
      </c>
      <c r="Q48" s="4" t="str">
        <f t="shared" ca="1" si="2"/>
        <v>1 Tahun 1 Bulan22 Hari</v>
      </c>
      <c r="R48" s="1" t="s">
        <v>54</v>
      </c>
      <c r="S48" s="1" t="s">
        <v>62</v>
      </c>
      <c r="T48" s="1" t="s">
        <v>73</v>
      </c>
      <c r="U48" s="1" t="s">
        <v>68</v>
      </c>
      <c r="V48" s="1" t="s">
        <v>180</v>
      </c>
      <c r="W48" s="1" t="s">
        <v>76</v>
      </c>
      <c r="X48" s="2" t="s">
        <v>3540</v>
      </c>
      <c r="Y48" s="71">
        <v>34680</v>
      </c>
      <c r="Z48" s="4" t="str">
        <f t="shared" ca="1" si="3"/>
        <v>27 Tahun 7 Bulan</v>
      </c>
      <c r="AA48" s="1"/>
      <c r="AB48" s="1"/>
      <c r="AC48" s="1" t="s">
        <v>4647</v>
      </c>
      <c r="AD48" s="1" t="s">
        <v>3541</v>
      </c>
      <c r="AE48" s="1"/>
      <c r="AF48" s="1"/>
      <c r="AG48" s="1"/>
      <c r="AH48" s="1" t="s">
        <v>68</v>
      </c>
      <c r="AI48" s="1"/>
      <c r="AJ48" s="552" t="s">
        <v>4278</v>
      </c>
      <c r="AK48" s="286"/>
      <c r="AL48" s="597"/>
    </row>
    <row r="49" spans="1:38" s="637" customFormat="1" ht="14">
      <c r="A49" s="1">
        <v>17</v>
      </c>
      <c r="B49" s="47" t="s">
        <v>282</v>
      </c>
      <c r="C49" s="1" t="s">
        <v>128</v>
      </c>
      <c r="D49" s="7" t="s">
        <v>2026</v>
      </c>
      <c r="E49" s="1" t="s">
        <v>173</v>
      </c>
      <c r="F49" s="585"/>
      <c r="G49" s="566" t="s">
        <v>4032</v>
      </c>
      <c r="H49" s="566" t="s">
        <v>3857</v>
      </c>
      <c r="I49" s="729" t="s">
        <v>3858</v>
      </c>
      <c r="J49" s="551">
        <v>1</v>
      </c>
      <c r="K49" s="551"/>
      <c r="L49" s="7">
        <v>1</v>
      </c>
      <c r="M49" s="7"/>
      <c r="N49" s="551"/>
      <c r="O49" s="1" t="s">
        <v>103</v>
      </c>
      <c r="P49" s="596">
        <v>44392</v>
      </c>
      <c r="Q49" s="4" t="str">
        <f t="shared" ca="1" si="2"/>
        <v>1 Tahun 0 Bulan21 Hari</v>
      </c>
      <c r="R49" s="1" t="s">
        <v>81</v>
      </c>
      <c r="S49" s="66"/>
      <c r="T49" s="1" t="s">
        <v>49</v>
      </c>
      <c r="U49" s="1" t="s">
        <v>126</v>
      </c>
      <c r="V49" s="1" t="s">
        <v>3859</v>
      </c>
      <c r="W49" s="585" t="s">
        <v>56</v>
      </c>
      <c r="X49" s="68" t="s">
        <v>3860</v>
      </c>
      <c r="Y49" s="568">
        <v>33786</v>
      </c>
      <c r="Z49" s="47" t="str">
        <f t="shared" ca="1" si="3"/>
        <v>30 Tahun 1 Bulan</v>
      </c>
      <c r="AA49" s="5"/>
      <c r="AB49" s="1"/>
      <c r="AC49" s="1" t="s">
        <v>4647</v>
      </c>
      <c r="AD49" s="65" t="s">
        <v>3861</v>
      </c>
      <c r="AE49" s="1"/>
      <c r="AF49" s="65"/>
      <c r="AG49" s="65"/>
      <c r="AH49" s="65" t="s">
        <v>126</v>
      </c>
      <c r="AI49" s="565"/>
      <c r="AJ49" s="1"/>
      <c r="AK49" s="576"/>
      <c r="AL49" s="597"/>
    </row>
    <row r="50" spans="1:38" s="637" customFormat="1" ht="14">
      <c r="A50" s="1">
        <v>18</v>
      </c>
      <c r="B50" s="47" t="s">
        <v>282</v>
      </c>
      <c r="C50" s="1" t="s">
        <v>128</v>
      </c>
      <c r="D50" s="7" t="s">
        <v>2026</v>
      </c>
      <c r="E50" s="1" t="s">
        <v>173</v>
      </c>
      <c r="F50" s="585"/>
      <c r="G50" s="566" t="s">
        <v>4033</v>
      </c>
      <c r="H50" s="566" t="s">
        <v>3862</v>
      </c>
      <c r="I50" s="729" t="s">
        <v>3863</v>
      </c>
      <c r="J50" s="551">
        <v>1</v>
      </c>
      <c r="K50" s="551"/>
      <c r="L50" s="7">
        <v>1</v>
      </c>
      <c r="M50" s="7"/>
      <c r="N50" s="551"/>
      <c r="O50" s="1" t="s">
        <v>103</v>
      </c>
      <c r="P50" s="596">
        <v>44392</v>
      </c>
      <c r="Q50" s="4" t="str">
        <f t="shared" ca="1" si="2"/>
        <v>1 Tahun 0 Bulan21 Hari</v>
      </c>
      <c r="R50" s="1" t="s">
        <v>78</v>
      </c>
      <c r="S50" s="66"/>
      <c r="T50" s="1" t="s">
        <v>49</v>
      </c>
      <c r="U50" s="1" t="s">
        <v>126</v>
      </c>
      <c r="V50" s="1" t="s">
        <v>166</v>
      </c>
      <c r="W50" s="585" t="s">
        <v>51</v>
      </c>
      <c r="X50" s="68" t="s">
        <v>3864</v>
      </c>
      <c r="Y50" s="568">
        <v>31594</v>
      </c>
      <c r="Z50" s="47" t="str">
        <f t="shared" ca="1" si="3"/>
        <v>36 Tahun 1 Bulan</v>
      </c>
      <c r="AA50" s="5"/>
      <c r="AB50" s="1"/>
      <c r="AC50" s="1" t="s">
        <v>4647</v>
      </c>
      <c r="AD50" s="65" t="s">
        <v>3865</v>
      </c>
      <c r="AE50" s="1"/>
      <c r="AF50" s="65"/>
      <c r="AG50" s="65"/>
      <c r="AH50" s="65" t="s">
        <v>126</v>
      </c>
      <c r="AI50" s="565"/>
      <c r="AJ50" s="1"/>
      <c r="AK50" s="576"/>
      <c r="AL50" s="1">
        <v>448301431</v>
      </c>
    </row>
    <row r="51" spans="1:38" s="637" customFormat="1" ht="14">
      <c r="A51" s="1">
        <v>19</v>
      </c>
      <c r="B51" s="47" t="s">
        <v>282</v>
      </c>
      <c r="C51" s="1" t="s">
        <v>128</v>
      </c>
      <c r="D51" s="1" t="s">
        <v>2026</v>
      </c>
      <c r="E51" s="1" t="s">
        <v>173</v>
      </c>
      <c r="F51" s="29"/>
      <c r="G51" s="1" t="s">
        <v>4495</v>
      </c>
      <c r="H51" s="5" t="s">
        <v>4384</v>
      </c>
      <c r="I51" s="84" t="s">
        <v>4385</v>
      </c>
      <c r="J51" s="7">
        <v>1</v>
      </c>
      <c r="K51" s="7"/>
      <c r="L51" s="7">
        <v>1</v>
      </c>
      <c r="M51" s="7"/>
      <c r="N51" s="1"/>
      <c r="O51" s="1" t="s">
        <v>103</v>
      </c>
      <c r="P51" s="20">
        <v>44452</v>
      </c>
      <c r="Q51" s="4" t="str">
        <f t="shared" ca="1" si="2"/>
        <v>0 Tahun 10 Bulan23 Hari</v>
      </c>
      <c r="R51" s="1" t="s">
        <v>52</v>
      </c>
      <c r="S51" s="1"/>
      <c r="T51" s="1" t="s">
        <v>73</v>
      </c>
      <c r="U51" s="1" t="s">
        <v>74</v>
      </c>
      <c r="V51" s="1" t="s">
        <v>91</v>
      </c>
      <c r="W51" s="1" t="s">
        <v>76</v>
      </c>
      <c r="X51" s="2" t="s">
        <v>4386</v>
      </c>
      <c r="Y51" s="71">
        <v>35036</v>
      </c>
      <c r="Z51" s="47" t="str">
        <f t="shared" ca="1" si="3"/>
        <v>26 Tahun 8 Bulan</v>
      </c>
      <c r="AA51" s="1"/>
      <c r="AB51" s="1"/>
      <c r="AC51" s="1" t="s">
        <v>4647</v>
      </c>
      <c r="AD51" s="1" t="s">
        <v>4387</v>
      </c>
      <c r="AE51" s="1" t="s">
        <v>74</v>
      </c>
      <c r="AF51" s="1" t="s">
        <v>57</v>
      </c>
      <c r="AG51" s="1" t="s">
        <v>74</v>
      </c>
      <c r="AH51" s="1"/>
      <c r="AI51" s="1"/>
      <c r="AJ51" s="1"/>
      <c r="AK51" s="286"/>
      <c r="AL51" s="1">
        <v>448301431</v>
      </c>
    </row>
    <row r="52" spans="1:38" s="637" customFormat="1" ht="14">
      <c r="A52" s="1">
        <v>20</v>
      </c>
      <c r="B52" s="47" t="s">
        <v>282</v>
      </c>
      <c r="C52" s="1" t="s">
        <v>128</v>
      </c>
      <c r="D52" s="1" t="s">
        <v>2026</v>
      </c>
      <c r="E52" s="1" t="s">
        <v>173</v>
      </c>
      <c r="F52" s="29"/>
      <c r="G52" s="1" t="s">
        <v>4496</v>
      </c>
      <c r="H52" s="5" t="s">
        <v>4388</v>
      </c>
      <c r="I52" s="84" t="s">
        <v>4389</v>
      </c>
      <c r="J52" s="7">
        <v>1</v>
      </c>
      <c r="K52" s="7"/>
      <c r="L52" s="7">
        <v>1</v>
      </c>
      <c r="M52" s="7"/>
      <c r="N52" s="1"/>
      <c r="O52" s="1" t="s">
        <v>103</v>
      </c>
      <c r="P52" s="20">
        <v>44452</v>
      </c>
      <c r="Q52" s="4" t="str">
        <f t="shared" ca="1" si="2"/>
        <v>0 Tahun 10 Bulan23 Hari</v>
      </c>
      <c r="R52" s="1" t="s">
        <v>58</v>
      </c>
      <c r="S52" s="1" t="s">
        <v>62</v>
      </c>
      <c r="T52" s="1" t="s">
        <v>73</v>
      </c>
      <c r="U52" s="1" t="s">
        <v>68</v>
      </c>
      <c r="V52" s="1" t="s">
        <v>180</v>
      </c>
      <c r="W52" s="1" t="s">
        <v>76</v>
      </c>
      <c r="X52" s="2" t="s">
        <v>4390</v>
      </c>
      <c r="Y52" s="71">
        <v>37747</v>
      </c>
      <c r="Z52" s="4" t="str">
        <f t="shared" ca="1" si="3"/>
        <v>19 Tahun 2 Bulan</v>
      </c>
      <c r="AA52" s="1"/>
      <c r="AB52" s="1"/>
      <c r="AC52" s="1" t="s">
        <v>4647</v>
      </c>
      <c r="AD52" s="1" t="s">
        <v>4391</v>
      </c>
      <c r="AE52" s="1"/>
      <c r="AF52" s="1"/>
      <c r="AG52" s="1"/>
      <c r="AH52" s="1" t="s">
        <v>68</v>
      </c>
      <c r="AI52" s="1"/>
      <c r="AJ52" s="1"/>
      <c r="AK52" s="286"/>
      <c r="AL52" s="1"/>
    </row>
    <row r="53" spans="1:38" s="637" customFormat="1" ht="14">
      <c r="A53" s="1">
        <v>21</v>
      </c>
      <c r="B53" s="47" t="s">
        <v>282</v>
      </c>
      <c r="C53" s="1" t="s">
        <v>128</v>
      </c>
      <c r="D53" s="1" t="s">
        <v>2026</v>
      </c>
      <c r="E53" s="1" t="s">
        <v>173</v>
      </c>
      <c r="F53" s="29"/>
      <c r="G53" s="1" t="s">
        <v>4497</v>
      </c>
      <c r="H53" s="5" t="s">
        <v>4392</v>
      </c>
      <c r="I53" s="84" t="s">
        <v>4393</v>
      </c>
      <c r="J53" s="7">
        <v>1</v>
      </c>
      <c r="K53" s="7"/>
      <c r="L53" s="7">
        <v>1</v>
      </c>
      <c r="M53" s="7"/>
      <c r="N53" s="1"/>
      <c r="O53" s="1" t="s">
        <v>103</v>
      </c>
      <c r="P53" s="20">
        <v>44452</v>
      </c>
      <c r="Q53" s="4" t="str">
        <f t="shared" ca="1" si="2"/>
        <v>0 Tahun 10 Bulan23 Hari</v>
      </c>
      <c r="R53" s="1" t="s">
        <v>52</v>
      </c>
      <c r="S53" s="1"/>
      <c r="T53" s="1" t="s">
        <v>73</v>
      </c>
      <c r="U53" s="1" t="s">
        <v>68</v>
      </c>
      <c r="V53" s="1" t="s">
        <v>229</v>
      </c>
      <c r="W53" s="1" t="s">
        <v>71</v>
      </c>
      <c r="X53" s="2" t="s">
        <v>180</v>
      </c>
      <c r="Y53" s="71">
        <v>35651</v>
      </c>
      <c r="Z53" s="47" t="str">
        <f t="shared" ca="1" si="3"/>
        <v>24 Tahun 11 Bulan</v>
      </c>
      <c r="AA53" s="1"/>
      <c r="AB53" s="1"/>
      <c r="AC53" s="1" t="s">
        <v>4647</v>
      </c>
      <c r="AD53" s="1" t="s">
        <v>4394</v>
      </c>
      <c r="AE53" s="1"/>
      <c r="AF53" s="1"/>
      <c r="AG53" s="1"/>
      <c r="AH53" s="1" t="s">
        <v>68</v>
      </c>
      <c r="AI53" s="1"/>
      <c r="AJ53" s="1"/>
      <c r="AK53" s="286"/>
      <c r="AL53" s="1"/>
    </row>
    <row r="54" spans="1:38" s="637" customFormat="1" ht="14">
      <c r="A54" s="1">
        <v>22</v>
      </c>
      <c r="B54" s="47" t="s">
        <v>282</v>
      </c>
      <c r="C54" s="1" t="s">
        <v>128</v>
      </c>
      <c r="D54" s="1" t="s">
        <v>2026</v>
      </c>
      <c r="E54" s="1" t="s">
        <v>173</v>
      </c>
      <c r="F54" s="29"/>
      <c r="G54" s="1" t="s">
        <v>4498</v>
      </c>
      <c r="H54" s="5" t="s">
        <v>4395</v>
      </c>
      <c r="I54" s="84" t="s">
        <v>4396</v>
      </c>
      <c r="J54" s="7">
        <v>1</v>
      </c>
      <c r="K54" s="7"/>
      <c r="L54" s="7">
        <v>1</v>
      </c>
      <c r="M54" s="7"/>
      <c r="N54" s="1"/>
      <c r="O54" s="1" t="s">
        <v>103</v>
      </c>
      <c r="P54" s="20">
        <v>44452</v>
      </c>
      <c r="Q54" s="4" t="str">
        <f t="shared" ca="1" si="2"/>
        <v>0 Tahun 10 Bulan23 Hari</v>
      </c>
      <c r="R54" s="1" t="s">
        <v>54</v>
      </c>
      <c r="S54" s="1" t="s">
        <v>62</v>
      </c>
      <c r="T54" s="1" t="s">
        <v>49</v>
      </c>
      <c r="U54" s="1" t="s">
        <v>126</v>
      </c>
      <c r="V54" s="1" t="s">
        <v>144</v>
      </c>
      <c r="W54" s="1" t="s">
        <v>56</v>
      </c>
      <c r="X54" s="2" t="s">
        <v>144</v>
      </c>
      <c r="Y54" s="71">
        <v>34742</v>
      </c>
      <c r="Z54" s="4" t="str">
        <f t="shared" ca="1" si="3"/>
        <v>27 Tahun 5 Bulan</v>
      </c>
      <c r="AA54" s="1"/>
      <c r="AB54" s="1"/>
      <c r="AC54" s="1" t="s">
        <v>4647</v>
      </c>
      <c r="AD54" s="1" t="s">
        <v>4397</v>
      </c>
      <c r="AE54" s="1"/>
      <c r="AF54" s="1"/>
      <c r="AG54" s="1"/>
      <c r="AH54" s="1" t="s">
        <v>126</v>
      </c>
      <c r="AI54" s="1"/>
      <c r="AJ54" s="1"/>
      <c r="AK54" s="286"/>
      <c r="AL54" s="1"/>
    </row>
    <row r="55" spans="1:38" s="637" customFormat="1" ht="14">
      <c r="A55" s="1">
        <v>23</v>
      </c>
      <c r="B55" s="47" t="s">
        <v>282</v>
      </c>
      <c r="C55" s="1" t="s">
        <v>128</v>
      </c>
      <c r="D55" s="1" t="s">
        <v>2026</v>
      </c>
      <c r="E55" s="1" t="s">
        <v>173</v>
      </c>
      <c r="F55" s="29"/>
      <c r="G55" s="1" t="s">
        <v>4499</v>
      </c>
      <c r="H55" s="5" t="s">
        <v>4398</v>
      </c>
      <c r="I55" s="84" t="s">
        <v>4399</v>
      </c>
      <c r="J55" s="7">
        <v>1</v>
      </c>
      <c r="K55" s="7"/>
      <c r="L55" s="7">
        <v>1</v>
      </c>
      <c r="M55" s="7"/>
      <c r="N55" s="1"/>
      <c r="O55" s="1" t="s">
        <v>103</v>
      </c>
      <c r="P55" s="20">
        <v>44452</v>
      </c>
      <c r="Q55" s="4" t="str">
        <f t="shared" ca="1" si="2"/>
        <v>0 Tahun 10 Bulan23 Hari</v>
      </c>
      <c r="R55" s="1" t="s">
        <v>78</v>
      </c>
      <c r="S55" s="1"/>
      <c r="T55" s="1" t="s">
        <v>73</v>
      </c>
      <c r="U55" s="1" t="s">
        <v>68</v>
      </c>
      <c r="V55" s="1" t="s">
        <v>140</v>
      </c>
      <c r="W55" s="1" t="s">
        <v>51</v>
      </c>
      <c r="X55" s="2" t="s">
        <v>4400</v>
      </c>
      <c r="Y55" s="71">
        <v>29710</v>
      </c>
      <c r="Z55" s="4" t="str">
        <f t="shared" ca="1" si="3"/>
        <v>41 Tahun 3 Bulan</v>
      </c>
      <c r="AA55" s="1"/>
      <c r="AB55" s="1"/>
      <c r="AC55" s="1" t="s">
        <v>4647</v>
      </c>
      <c r="AD55" s="1" t="s">
        <v>4401</v>
      </c>
      <c r="AE55" s="1"/>
      <c r="AF55" s="1"/>
      <c r="AG55" s="1"/>
      <c r="AH55" s="1" t="s">
        <v>68</v>
      </c>
      <c r="AI55" s="1"/>
      <c r="AJ55" s="1"/>
      <c r="AK55" s="286"/>
      <c r="AL55" s="1"/>
    </row>
    <row r="56" spans="1:38" s="637" customFormat="1" ht="14">
      <c r="A56" s="1">
        <v>24</v>
      </c>
      <c r="B56" s="47" t="s">
        <v>282</v>
      </c>
      <c r="C56" s="1" t="s">
        <v>128</v>
      </c>
      <c r="D56" s="1" t="s">
        <v>2026</v>
      </c>
      <c r="E56" s="1" t="s">
        <v>173</v>
      </c>
      <c r="F56" s="29"/>
      <c r="G56" s="1" t="s">
        <v>4500</v>
      </c>
      <c r="H56" s="5" t="s">
        <v>4402</v>
      </c>
      <c r="I56" s="84" t="s">
        <v>4403</v>
      </c>
      <c r="J56" s="7">
        <v>1</v>
      </c>
      <c r="K56" s="7"/>
      <c r="L56" s="7">
        <v>1</v>
      </c>
      <c r="M56" s="7"/>
      <c r="N56" s="1"/>
      <c r="O56" s="1" t="s">
        <v>103</v>
      </c>
      <c r="P56" s="20">
        <v>44452</v>
      </c>
      <c r="Q56" s="4" t="str">
        <f t="shared" ca="1" si="2"/>
        <v>0 Tahun 10 Bulan23 Hari</v>
      </c>
      <c r="R56" s="1" t="s">
        <v>52</v>
      </c>
      <c r="S56" s="1"/>
      <c r="T56" s="1" t="s">
        <v>73</v>
      </c>
      <c r="U56" s="1" t="s">
        <v>68</v>
      </c>
      <c r="V56" s="1" t="s">
        <v>180</v>
      </c>
      <c r="W56" s="1" t="s">
        <v>76</v>
      </c>
      <c r="X56" s="2" t="s">
        <v>4404</v>
      </c>
      <c r="Y56" s="71">
        <v>37943</v>
      </c>
      <c r="Z56" s="4" t="str">
        <f t="shared" ca="1" si="3"/>
        <v>18 Tahun 8 Bulan</v>
      </c>
      <c r="AA56" s="1"/>
      <c r="AB56" s="1"/>
      <c r="AC56" s="1" t="s">
        <v>4647</v>
      </c>
      <c r="AD56" s="1" t="s">
        <v>4405</v>
      </c>
      <c r="AE56" s="1"/>
      <c r="AF56" s="1"/>
      <c r="AG56" s="1"/>
      <c r="AH56" s="1" t="s">
        <v>68</v>
      </c>
      <c r="AI56" s="1"/>
      <c r="AJ56" s="1"/>
      <c r="AK56" s="286"/>
      <c r="AL56" s="1"/>
    </row>
    <row r="57" spans="1:38" s="637" customFormat="1" ht="14">
      <c r="A57" s="1">
        <v>25</v>
      </c>
      <c r="B57" s="47" t="s">
        <v>282</v>
      </c>
      <c r="C57" s="1" t="s">
        <v>128</v>
      </c>
      <c r="D57" s="1" t="s">
        <v>2026</v>
      </c>
      <c r="E57" s="1" t="s">
        <v>173</v>
      </c>
      <c r="F57" s="29"/>
      <c r="G57" s="1" t="s">
        <v>4501</v>
      </c>
      <c r="H57" s="5" t="s">
        <v>4406</v>
      </c>
      <c r="I57" s="84" t="s">
        <v>4407</v>
      </c>
      <c r="J57" s="7">
        <v>1</v>
      </c>
      <c r="K57" s="7"/>
      <c r="L57" s="7">
        <v>1</v>
      </c>
      <c r="M57" s="7"/>
      <c r="N57" s="1"/>
      <c r="O57" s="1" t="s">
        <v>103</v>
      </c>
      <c r="P57" s="20">
        <v>44452</v>
      </c>
      <c r="Q57" s="4" t="str">
        <f t="shared" ca="1" si="2"/>
        <v>0 Tahun 10 Bulan23 Hari</v>
      </c>
      <c r="R57" s="1" t="s">
        <v>52</v>
      </c>
      <c r="S57" s="1"/>
      <c r="T57" s="1" t="s">
        <v>73</v>
      </c>
      <c r="U57" s="1" t="s">
        <v>68</v>
      </c>
      <c r="V57" s="1" t="s">
        <v>180</v>
      </c>
      <c r="W57" s="1" t="s">
        <v>76</v>
      </c>
      <c r="X57" s="2" t="s">
        <v>3972</v>
      </c>
      <c r="Y57" s="71">
        <v>32905</v>
      </c>
      <c r="Z57" s="4" t="str">
        <f t="shared" ca="1" si="3"/>
        <v>32 Tahun 6 Bulan</v>
      </c>
      <c r="AA57" s="1"/>
      <c r="AB57" s="1"/>
      <c r="AC57" s="1" t="s">
        <v>4647</v>
      </c>
      <c r="AD57" s="1" t="s">
        <v>4408</v>
      </c>
      <c r="AE57" s="1"/>
      <c r="AF57" s="1"/>
      <c r="AG57" s="1"/>
      <c r="AH57" s="1" t="s">
        <v>68</v>
      </c>
      <c r="AI57" s="1"/>
      <c r="AJ57" s="1"/>
      <c r="AK57" s="286"/>
      <c r="AL57" s="1"/>
    </row>
    <row r="58" spans="1:38" s="637" customFormat="1" ht="14">
      <c r="A58" s="1">
        <v>27</v>
      </c>
      <c r="B58" s="47" t="s">
        <v>282</v>
      </c>
      <c r="C58" s="1" t="s">
        <v>128</v>
      </c>
      <c r="D58" s="1" t="s">
        <v>2026</v>
      </c>
      <c r="E58" s="1" t="s">
        <v>173</v>
      </c>
      <c r="F58" s="29"/>
      <c r="G58" s="1" t="s">
        <v>4503</v>
      </c>
      <c r="H58" s="5" t="s">
        <v>4413</v>
      </c>
      <c r="I58" s="84" t="s">
        <v>4414</v>
      </c>
      <c r="J58" s="7">
        <v>1</v>
      </c>
      <c r="K58" s="7"/>
      <c r="L58" s="7"/>
      <c r="M58" s="7">
        <v>1</v>
      </c>
      <c r="N58" s="1"/>
      <c r="O58" s="1" t="s">
        <v>105</v>
      </c>
      <c r="P58" s="20">
        <v>44452</v>
      </c>
      <c r="Q58" s="4" t="str">
        <f t="shared" ca="1" si="2"/>
        <v>0 Tahun 10 Bulan23 Hari</v>
      </c>
      <c r="R58" s="1" t="s">
        <v>52</v>
      </c>
      <c r="S58" s="1"/>
      <c r="T58" s="1" t="s">
        <v>73</v>
      </c>
      <c r="U58" s="1" t="s">
        <v>68</v>
      </c>
      <c r="V58" s="1" t="s">
        <v>180</v>
      </c>
      <c r="W58" s="1" t="s">
        <v>76</v>
      </c>
      <c r="X58" s="2" t="s">
        <v>154</v>
      </c>
      <c r="Y58" s="71">
        <v>31976</v>
      </c>
      <c r="Z58" s="4" t="str">
        <f t="shared" ca="1" si="3"/>
        <v>35 Tahun 0 Bulan</v>
      </c>
      <c r="AA58" s="1"/>
      <c r="AB58" s="1"/>
      <c r="AC58" s="1" t="s">
        <v>4647</v>
      </c>
      <c r="AD58" s="1" t="s">
        <v>4415</v>
      </c>
      <c r="AE58" s="1"/>
      <c r="AF58" s="1"/>
      <c r="AG58" s="1"/>
      <c r="AH58" s="1" t="s">
        <v>68</v>
      </c>
      <c r="AI58" s="1"/>
      <c r="AJ58" s="1"/>
      <c r="AK58" s="286"/>
      <c r="AL58" s="1"/>
    </row>
    <row r="59" spans="1:38" s="637" customFormat="1" ht="14">
      <c r="A59" s="1">
        <v>28</v>
      </c>
      <c r="B59" s="47" t="s">
        <v>282</v>
      </c>
      <c r="C59" s="1" t="s">
        <v>128</v>
      </c>
      <c r="D59" s="1" t="s">
        <v>2026</v>
      </c>
      <c r="E59" s="1" t="s">
        <v>173</v>
      </c>
      <c r="F59" s="29"/>
      <c r="G59" s="1" t="s">
        <v>4504</v>
      </c>
      <c r="H59" s="5" t="s">
        <v>4416</v>
      </c>
      <c r="I59" s="84" t="s">
        <v>4417</v>
      </c>
      <c r="J59" s="7">
        <v>1</v>
      </c>
      <c r="K59" s="7"/>
      <c r="L59" s="7">
        <v>1</v>
      </c>
      <c r="M59" s="7"/>
      <c r="N59" s="1"/>
      <c r="O59" s="1" t="s">
        <v>103</v>
      </c>
      <c r="P59" s="20">
        <v>44452</v>
      </c>
      <c r="Q59" s="4" t="str">
        <f t="shared" ca="1" si="2"/>
        <v>0 Tahun 10 Bulan23 Hari</v>
      </c>
      <c r="R59" s="1" t="s">
        <v>78</v>
      </c>
      <c r="S59" s="1"/>
      <c r="T59" s="1" t="s">
        <v>73</v>
      </c>
      <c r="U59" s="1" t="s">
        <v>68</v>
      </c>
      <c r="V59" s="1" t="s">
        <v>180</v>
      </c>
      <c r="W59" s="1" t="s">
        <v>76</v>
      </c>
      <c r="X59" s="2" t="s">
        <v>4418</v>
      </c>
      <c r="Y59" s="71">
        <v>36651</v>
      </c>
      <c r="Z59" s="4" t="str">
        <f t="shared" ca="1" si="3"/>
        <v>22 Tahun 3 Bulan</v>
      </c>
      <c r="AA59" s="1"/>
      <c r="AB59" s="1"/>
      <c r="AC59" s="1" t="s">
        <v>4647</v>
      </c>
      <c r="AD59" s="1" t="s">
        <v>4405</v>
      </c>
      <c r="AE59" s="1"/>
      <c r="AF59" s="1"/>
      <c r="AG59" s="1"/>
      <c r="AH59" s="1" t="s">
        <v>68</v>
      </c>
      <c r="AI59" s="1"/>
      <c r="AJ59" s="1"/>
      <c r="AK59" s="286"/>
      <c r="AL59" s="1"/>
    </row>
    <row r="60" spans="1:38" s="637" customFormat="1" ht="14">
      <c r="A60" s="1">
        <v>29</v>
      </c>
      <c r="B60" s="47" t="s">
        <v>282</v>
      </c>
      <c r="C60" s="1" t="s">
        <v>128</v>
      </c>
      <c r="D60" s="1" t="s">
        <v>2026</v>
      </c>
      <c r="E60" s="1" t="s">
        <v>173</v>
      </c>
      <c r="F60" s="29"/>
      <c r="G60" s="1" t="s">
        <v>4505</v>
      </c>
      <c r="H60" s="5" t="s">
        <v>4419</v>
      </c>
      <c r="I60" s="84" t="s">
        <v>4420</v>
      </c>
      <c r="J60" s="7">
        <v>1</v>
      </c>
      <c r="K60" s="7"/>
      <c r="L60" s="7">
        <v>1</v>
      </c>
      <c r="M60" s="7"/>
      <c r="N60" s="1"/>
      <c r="O60" s="1" t="s">
        <v>103</v>
      </c>
      <c r="P60" s="20">
        <v>44452</v>
      </c>
      <c r="Q60" s="4" t="str">
        <f t="shared" ca="1" si="2"/>
        <v>0 Tahun 10 Bulan23 Hari</v>
      </c>
      <c r="R60" s="1" t="s">
        <v>52</v>
      </c>
      <c r="S60" s="1"/>
      <c r="T60" s="1" t="s">
        <v>73</v>
      </c>
      <c r="U60" s="1" t="s">
        <v>68</v>
      </c>
      <c r="V60" s="1" t="s">
        <v>2583</v>
      </c>
      <c r="W60" s="1" t="s">
        <v>76</v>
      </c>
      <c r="X60" s="2" t="s">
        <v>4421</v>
      </c>
      <c r="Y60" s="71">
        <v>35463</v>
      </c>
      <c r="Z60" s="4" t="str">
        <f t="shared" ca="1" si="3"/>
        <v>25 Tahun 6 Bulan</v>
      </c>
      <c r="AA60" s="1"/>
      <c r="AB60" s="1"/>
      <c r="AC60" s="1" t="s">
        <v>4647</v>
      </c>
      <c r="AD60" s="1" t="s">
        <v>4422</v>
      </c>
      <c r="AE60" s="1"/>
      <c r="AF60" s="1"/>
      <c r="AG60" s="1"/>
      <c r="AH60" s="1" t="s">
        <v>68</v>
      </c>
      <c r="AI60" s="1"/>
      <c r="AJ60" s="1"/>
      <c r="AK60" s="286"/>
      <c r="AL60" s="1"/>
    </row>
    <row r="61" spans="1:38" s="637" customFormat="1" ht="14">
      <c r="A61" s="1">
        <v>30</v>
      </c>
      <c r="B61" s="47" t="s">
        <v>282</v>
      </c>
      <c r="C61" s="1" t="s">
        <v>128</v>
      </c>
      <c r="D61" s="1" t="s">
        <v>2026</v>
      </c>
      <c r="E61" s="1" t="s">
        <v>173</v>
      </c>
      <c r="F61" s="29"/>
      <c r="G61" s="1" t="s">
        <v>4506</v>
      </c>
      <c r="H61" s="5" t="s">
        <v>4423</v>
      </c>
      <c r="I61" s="84" t="s">
        <v>4424</v>
      </c>
      <c r="J61" s="7">
        <v>1</v>
      </c>
      <c r="K61" s="7"/>
      <c r="L61" s="7"/>
      <c r="M61" s="7">
        <v>1</v>
      </c>
      <c r="N61" s="1"/>
      <c r="O61" s="1" t="s">
        <v>105</v>
      </c>
      <c r="P61" s="20">
        <v>44452</v>
      </c>
      <c r="Q61" s="4" t="str">
        <f t="shared" ca="1" si="2"/>
        <v>0 Tahun 10 Bulan23 Hari</v>
      </c>
      <c r="R61" s="1" t="s">
        <v>58</v>
      </c>
      <c r="S61" s="1" t="s">
        <v>4425</v>
      </c>
      <c r="T61" s="1" t="s">
        <v>73</v>
      </c>
      <c r="U61" s="1" t="s">
        <v>68</v>
      </c>
      <c r="V61" s="1" t="s">
        <v>212</v>
      </c>
      <c r="W61" s="1" t="s">
        <v>76</v>
      </c>
      <c r="X61" s="2" t="s">
        <v>4426</v>
      </c>
      <c r="Y61" s="71">
        <v>36225</v>
      </c>
      <c r="Z61" s="4" t="str">
        <f t="shared" ca="1" si="3"/>
        <v>23 Tahun 4 Bulan</v>
      </c>
      <c r="AA61" s="1"/>
      <c r="AB61" s="1"/>
      <c r="AC61" s="1" t="s">
        <v>4647</v>
      </c>
      <c r="AD61" s="1" t="s">
        <v>4427</v>
      </c>
      <c r="AE61" s="1"/>
      <c r="AF61" s="1"/>
      <c r="AG61" s="1"/>
      <c r="AH61" s="1" t="s">
        <v>68</v>
      </c>
      <c r="AI61" s="1"/>
      <c r="AJ61" s="1"/>
      <c r="AK61" s="286"/>
      <c r="AL61" s="1"/>
    </row>
    <row r="62" spans="1:38" s="637" customFormat="1" ht="14">
      <c r="A62" s="1">
        <v>31</v>
      </c>
      <c r="B62" s="47" t="s">
        <v>282</v>
      </c>
      <c r="C62" s="1" t="s">
        <v>128</v>
      </c>
      <c r="D62" s="1" t="s">
        <v>2026</v>
      </c>
      <c r="E62" s="1" t="s">
        <v>173</v>
      </c>
      <c r="F62" s="29"/>
      <c r="G62" s="1" t="s">
        <v>4507</v>
      </c>
      <c r="H62" s="5" t="s">
        <v>4428</v>
      </c>
      <c r="I62" s="84" t="s">
        <v>4429</v>
      </c>
      <c r="J62" s="7">
        <v>1</v>
      </c>
      <c r="K62" s="7"/>
      <c r="L62" s="7">
        <v>1</v>
      </c>
      <c r="M62" s="7"/>
      <c r="N62" s="1"/>
      <c r="O62" s="1" t="s">
        <v>103</v>
      </c>
      <c r="P62" s="20">
        <v>44452</v>
      </c>
      <c r="Q62" s="4" t="str">
        <f t="shared" ca="1" si="2"/>
        <v>0 Tahun 10 Bulan23 Hari</v>
      </c>
      <c r="R62" s="1" t="s">
        <v>54</v>
      </c>
      <c r="S62" s="1" t="s">
        <v>62</v>
      </c>
      <c r="T62" s="1" t="s">
        <v>73</v>
      </c>
      <c r="U62" s="1" t="s">
        <v>68</v>
      </c>
      <c r="V62" s="1" t="s">
        <v>2583</v>
      </c>
      <c r="W62" s="1" t="s">
        <v>51</v>
      </c>
      <c r="X62" s="2" t="s">
        <v>4430</v>
      </c>
      <c r="Y62" s="71">
        <v>27450</v>
      </c>
      <c r="Z62" s="4" t="str">
        <f t="shared" ca="1" si="3"/>
        <v>47 Tahun 5 Bulan</v>
      </c>
      <c r="AA62" s="1"/>
      <c r="AB62" s="1"/>
      <c r="AC62" s="1" t="s">
        <v>4647</v>
      </c>
      <c r="AD62" s="1" t="s">
        <v>4431</v>
      </c>
      <c r="AE62" s="1"/>
      <c r="AF62" s="1"/>
      <c r="AG62" s="1"/>
      <c r="AH62" s="1" t="s">
        <v>4432</v>
      </c>
      <c r="AI62" s="1"/>
      <c r="AJ62" s="1"/>
      <c r="AK62" s="286"/>
      <c r="AL62" s="1"/>
    </row>
    <row r="63" spans="1:38" s="637" customFormat="1" ht="14">
      <c r="A63" s="1">
        <v>32</v>
      </c>
      <c r="B63" s="47" t="s">
        <v>282</v>
      </c>
      <c r="C63" s="1" t="s">
        <v>128</v>
      </c>
      <c r="D63" s="1" t="s">
        <v>2026</v>
      </c>
      <c r="E63" s="1" t="s">
        <v>173</v>
      </c>
      <c r="F63" s="29"/>
      <c r="G63" s="1" t="s">
        <v>4508</v>
      </c>
      <c r="H63" s="5" t="s">
        <v>4433</v>
      </c>
      <c r="I63" s="84" t="s">
        <v>4434</v>
      </c>
      <c r="J63" s="7">
        <v>1</v>
      </c>
      <c r="K63" s="7"/>
      <c r="L63" s="7">
        <v>1</v>
      </c>
      <c r="M63" s="7"/>
      <c r="N63" s="1"/>
      <c r="O63" s="1" t="s">
        <v>103</v>
      </c>
      <c r="P63" s="20">
        <v>44452</v>
      </c>
      <c r="Q63" s="4" t="str">
        <f t="shared" ca="1" si="2"/>
        <v>0 Tahun 10 Bulan23 Hari</v>
      </c>
      <c r="R63" s="1" t="s">
        <v>52</v>
      </c>
      <c r="S63" s="1"/>
      <c r="T63" s="1" t="s">
        <v>73</v>
      </c>
      <c r="U63" s="1" t="s">
        <v>68</v>
      </c>
      <c r="V63" s="1" t="s">
        <v>180</v>
      </c>
      <c r="W63" s="1" t="s">
        <v>76</v>
      </c>
      <c r="X63" s="2" t="s">
        <v>4435</v>
      </c>
      <c r="Y63" s="71">
        <v>33126</v>
      </c>
      <c r="Z63" s="4" t="str">
        <f t="shared" ca="1" si="3"/>
        <v>31 Tahun 10 Bulan</v>
      </c>
      <c r="AA63" s="1"/>
      <c r="AB63" s="1"/>
      <c r="AC63" s="1" t="s">
        <v>4647</v>
      </c>
      <c r="AD63" s="1" t="s">
        <v>4405</v>
      </c>
      <c r="AE63" s="1"/>
      <c r="AF63" s="1"/>
      <c r="AG63" s="1"/>
      <c r="AH63" s="1" t="s">
        <v>68</v>
      </c>
      <c r="AI63" s="1"/>
      <c r="AJ63" s="1"/>
      <c r="AK63" s="286"/>
      <c r="AL63" s="1"/>
    </row>
    <row r="64" spans="1:38" s="637" customFormat="1" ht="14">
      <c r="A64" s="1">
        <v>33</v>
      </c>
      <c r="B64" s="47" t="s">
        <v>282</v>
      </c>
      <c r="C64" s="1" t="s">
        <v>128</v>
      </c>
      <c r="D64" s="1" t="s">
        <v>2026</v>
      </c>
      <c r="E64" s="1" t="s">
        <v>173</v>
      </c>
      <c r="F64" s="29"/>
      <c r="G64" s="1" t="s">
        <v>4509</v>
      </c>
      <c r="H64" s="5" t="s">
        <v>4436</v>
      </c>
      <c r="I64" s="84" t="s">
        <v>4437</v>
      </c>
      <c r="J64" s="7">
        <v>1</v>
      </c>
      <c r="K64" s="7"/>
      <c r="L64" s="7">
        <v>1</v>
      </c>
      <c r="M64" s="7"/>
      <c r="N64" s="1"/>
      <c r="O64" s="1" t="s">
        <v>103</v>
      </c>
      <c r="P64" s="20">
        <v>44452</v>
      </c>
      <c r="Q64" s="4" t="str">
        <f t="shared" ca="1" si="2"/>
        <v>0 Tahun 10 Bulan23 Hari</v>
      </c>
      <c r="R64" s="1" t="s">
        <v>52</v>
      </c>
      <c r="S64" s="1"/>
      <c r="T64" s="1" t="s">
        <v>73</v>
      </c>
      <c r="U64" s="1" t="s">
        <v>68</v>
      </c>
      <c r="V64" s="1" t="s">
        <v>2583</v>
      </c>
      <c r="W64" s="1" t="s">
        <v>76</v>
      </c>
      <c r="X64" s="2" t="s">
        <v>4438</v>
      </c>
      <c r="Y64" s="71">
        <v>36297</v>
      </c>
      <c r="Z64" s="4" t="str">
        <f t="shared" ca="1" si="3"/>
        <v>23 Tahun 2 Bulan</v>
      </c>
      <c r="AA64" s="1"/>
      <c r="AB64" s="1"/>
      <c r="AC64" s="1" t="s">
        <v>4647</v>
      </c>
      <c r="AD64" s="1" t="s">
        <v>4439</v>
      </c>
      <c r="AE64" s="1"/>
      <c r="AF64" s="1"/>
      <c r="AG64" s="1"/>
      <c r="AH64" s="1" t="s">
        <v>68</v>
      </c>
      <c r="AI64" s="1"/>
      <c r="AJ64" s="1"/>
      <c r="AK64" s="286"/>
      <c r="AL64" s="1"/>
    </row>
    <row r="65" spans="1:38" s="637" customFormat="1" ht="14">
      <c r="A65" s="1">
        <v>34</v>
      </c>
      <c r="B65" s="47" t="s">
        <v>282</v>
      </c>
      <c r="C65" s="1" t="s">
        <v>128</v>
      </c>
      <c r="D65" s="1" t="s">
        <v>2026</v>
      </c>
      <c r="E65" s="1" t="s">
        <v>173</v>
      </c>
      <c r="F65" s="29"/>
      <c r="G65" s="1" t="s">
        <v>4510</v>
      </c>
      <c r="H65" s="5" t="s">
        <v>4440</v>
      </c>
      <c r="I65" s="84" t="s">
        <v>4441</v>
      </c>
      <c r="J65" s="7">
        <v>1</v>
      </c>
      <c r="K65" s="7"/>
      <c r="L65" s="7">
        <v>1</v>
      </c>
      <c r="M65" s="7"/>
      <c r="N65" s="1"/>
      <c r="O65" s="1" t="s">
        <v>103</v>
      </c>
      <c r="P65" s="20">
        <v>44452</v>
      </c>
      <c r="Q65" s="4" t="str">
        <f t="shared" ca="1" si="2"/>
        <v>0 Tahun 10 Bulan23 Hari</v>
      </c>
      <c r="R65" s="1" t="s">
        <v>78</v>
      </c>
      <c r="S65" s="1"/>
      <c r="T65" s="1" t="s">
        <v>73</v>
      </c>
      <c r="U65" s="1" t="s">
        <v>68</v>
      </c>
      <c r="V65" s="1" t="s">
        <v>140</v>
      </c>
      <c r="W65" s="1" t="s">
        <v>51</v>
      </c>
      <c r="X65" s="2" t="s">
        <v>245</v>
      </c>
      <c r="Y65" s="71">
        <v>31724</v>
      </c>
      <c r="Z65" s="4" t="str">
        <f t="shared" ca="1" si="3"/>
        <v>35 Tahun 8 Bulan</v>
      </c>
      <c r="AA65" s="1"/>
      <c r="AB65" s="1"/>
      <c r="AC65" s="1" t="s">
        <v>4647</v>
      </c>
      <c r="AD65" s="1" t="s">
        <v>4442</v>
      </c>
      <c r="AE65" s="1"/>
      <c r="AF65" s="1"/>
      <c r="AG65" s="1"/>
      <c r="AH65" s="1" t="s">
        <v>68</v>
      </c>
      <c r="AI65" s="1"/>
      <c r="AJ65" s="1"/>
      <c r="AK65" s="286"/>
      <c r="AL65" s="1"/>
    </row>
    <row r="66" spans="1:38" s="637" customFormat="1" ht="14">
      <c r="A66" s="1">
        <v>35</v>
      </c>
      <c r="B66" s="47" t="s">
        <v>282</v>
      </c>
      <c r="C66" s="1" t="s">
        <v>128</v>
      </c>
      <c r="D66" s="1" t="s">
        <v>2026</v>
      </c>
      <c r="E66" s="1" t="s">
        <v>173</v>
      </c>
      <c r="F66" s="29"/>
      <c r="G66" s="1" t="s">
        <v>4511</v>
      </c>
      <c r="H66" s="5" t="s">
        <v>4443</v>
      </c>
      <c r="I66" s="84" t="s">
        <v>4444</v>
      </c>
      <c r="J66" s="7">
        <v>1</v>
      </c>
      <c r="K66" s="7"/>
      <c r="L66" s="7">
        <v>1</v>
      </c>
      <c r="M66" s="7"/>
      <c r="N66" s="1"/>
      <c r="O66" s="1" t="s">
        <v>103</v>
      </c>
      <c r="P66" s="20">
        <v>44452</v>
      </c>
      <c r="Q66" s="4" t="str">
        <f t="shared" ca="1" si="2"/>
        <v>0 Tahun 10 Bulan23 Hari</v>
      </c>
      <c r="R66" s="1" t="s">
        <v>78</v>
      </c>
      <c r="S66" s="1"/>
      <c r="T66" s="1" t="s">
        <v>73</v>
      </c>
      <c r="U66" s="1" t="s">
        <v>68</v>
      </c>
      <c r="V66" s="1" t="s">
        <v>140</v>
      </c>
      <c r="W66" s="1" t="s">
        <v>71</v>
      </c>
      <c r="X66" s="2" t="s">
        <v>4445</v>
      </c>
      <c r="Y66" s="71">
        <v>31105</v>
      </c>
      <c r="Z66" s="4" t="str">
        <f t="shared" ca="1" si="3"/>
        <v>37 Tahun 5 Bulan</v>
      </c>
      <c r="AA66" s="1"/>
      <c r="AB66" s="1"/>
      <c r="AC66" s="1" t="s">
        <v>4647</v>
      </c>
      <c r="AD66" s="1" t="s">
        <v>4412</v>
      </c>
      <c r="AE66" s="1"/>
      <c r="AF66" s="1"/>
      <c r="AG66" s="1"/>
      <c r="AH66" s="1" t="s">
        <v>68</v>
      </c>
      <c r="AI66" s="1"/>
      <c r="AJ66" s="1"/>
      <c r="AK66" s="286"/>
      <c r="AL66" s="1"/>
    </row>
    <row r="67" spans="1:38" s="38" customFormat="1" ht="14">
      <c r="A67" s="1">
        <v>36</v>
      </c>
      <c r="B67" s="47" t="s">
        <v>282</v>
      </c>
      <c r="C67" s="1" t="s">
        <v>128</v>
      </c>
      <c r="D67" s="1" t="s">
        <v>2026</v>
      </c>
      <c r="E67" s="1" t="s">
        <v>173</v>
      </c>
      <c r="F67" s="29"/>
      <c r="G67" s="1" t="s">
        <v>4512</v>
      </c>
      <c r="H67" s="5" t="s">
        <v>4446</v>
      </c>
      <c r="I67" s="84" t="s">
        <v>4447</v>
      </c>
      <c r="J67" s="7">
        <v>1</v>
      </c>
      <c r="K67" s="7"/>
      <c r="L67" s="7">
        <v>1</v>
      </c>
      <c r="M67" s="7"/>
      <c r="N67" s="1"/>
      <c r="O67" s="1" t="s">
        <v>103</v>
      </c>
      <c r="P67" s="20">
        <v>44452</v>
      </c>
      <c r="Q67" s="4" t="str">
        <f t="shared" ca="1" si="2"/>
        <v>0 Tahun 10 Bulan23 Hari</v>
      </c>
      <c r="R67" s="1" t="s">
        <v>52</v>
      </c>
      <c r="S67" s="1"/>
      <c r="T67" s="1" t="s">
        <v>73</v>
      </c>
      <c r="U67" s="1" t="s">
        <v>68</v>
      </c>
      <c r="V67" s="1" t="s">
        <v>140</v>
      </c>
      <c r="W67" s="1" t="s">
        <v>56</v>
      </c>
      <c r="X67" s="2" t="s">
        <v>4448</v>
      </c>
      <c r="Y67" s="71">
        <v>34431</v>
      </c>
      <c r="Z67" s="4" t="str">
        <f t="shared" ca="1" si="3"/>
        <v>28 Tahun 3 Bulan</v>
      </c>
      <c r="AA67" s="1"/>
      <c r="AB67" s="1"/>
      <c r="AC67" s="1" t="s">
        <v>4647</v>
      </c>
      <c r="AD67" s="1" t="s">
        <v>4449</v>
      </c>
      <c r="AE67" s="1"/>
      <c r="AF67" s="1"/>
      <c r="AG67" s="1"/>
      <c r="AH67" s="1" t="s">
        <v>68</v>
      </c>
      <c r="AI67" s="1"/>
      <c r="AJ67" s="1"/>
      <c r="AK67" s="286"/>
      <c r="AL67" s="1"/>
    </row>
    <row r="68" spans="1:38" s="38" customFormat="1" ht="14">
      <c r="A68" s="1">
        <v>37</v>
      </c>
      <c r="B68" s="47" t="s">
        <v>282</v>
      </c>
      <c r="C68" s="1" t="s">
        <v>128</v>
      </c>
      <c r="D68" s="1" t="s">
        <v>2026</v>
      </c>
      <c r="E68" s="1" t="s">
        <v>173</v>
      </c>
      <c r="F68" s="29"/>
      <c r="G68" s="1" t="s">
        <v>4513</v>
      </c>
      <c r="H68" s="5" t="s">
        <v>4450</v>
      </c>
      <c r="I68" s="84" t="s">
        <v>4451</v>
      </c>
      <c r="J68" s="7">
        <v>1</v>
      </c>
      <c r="K68" s="7"/>
      <c r="L68" s="7"/>
      <c r="M68" s="7">
        <v>1</v>
      </c>
      <c r="N68" s="1"/>
      <c r="O68" s="1" t="s">
        <v>105</v>
      </c>
      <c r="P68" s="20">
        <v>44452</v>
      </c>
      <c r="Q68" s="4" t="str">
        <f t="shared" ca="1" si="2"/>
        <v>0 Tahun 10 Bulan23 Hari</v>
      </c>
      <c r="R68" s="1" t="s">
        <v>78</v>
      </c>
      <c r="S68" s="1"/>
      <c r="T68" s="1" t="s">
        <v>49</v>
      </c>
      <c r="U68" s="1" t="s">
        <v>50</v>
      </c>
      <c r="V68" s="1" t="s">
        <v>111</v>
      </c>
      <c r="W68" s="1" t="s">
        <v>51</v>
      </c>
      <c r="X68" s="2" t="s">
        <v>4452</v>
      </c>
      <c r="Y68" s="71">
        <v>33703</v>
      </c>
      <c r="Z68" s="4" t="str">
        <f t="shared" ca="1" si="3"/>
        <v>30 Tahun 3 Bulan</v>
      </c>
      <c r="AA68" s="1"/>
      <c r="AB68" s="1"/>
      <c r="AC68" s="1" t="s">
        <v>4647</v>
      </c>
      <c r="AD68" s="1" t="s">
        <v>4453</v>
      </c>
      <c r="AE68" s="1"/>
      <c r="AF68" s="1" t="s">
        <v>74</v>
      </c>
      <c r="AG68" s="1" t="s">
        <v>74</v>
      </c>
      <c r="AH68" s="1"/>
      <c r="AI68" s="1"/>
      <c r="AJ68" s="1"/>
      <c r="AK68" s="286"/>
      <c r="AL68" s="1"/>
    </row>
    <row r="69" spans="1:38" s="97" customFormat="1" ht="14">
      <c r="A69" s="1">
        <v>38</v>
      </c>
      <c r="B69" s="47" t="s">
        <v>282</v>
      </c>
      <c r="C69" s="1" t="s">
        <v>128</v>
      </c>
      <c r="D69" s="1" t="s">
        <v>2026</v>
      </c>
      <c r="E69" s="1" t="s">
        <v>173</v>
      </c>
      <c r="F69" s="29"/>
      <c r="G69" s="1"/>
      <c r="H69" s="5" t="s">
        <v>4748</v>
      </c>
      <c r="I69" s="84" t="s">
        <v>4749</v>
      </c>
      <c r="J69" s="7">
        <v>1</v>
      </c>
      <c r="K69" s="7"/>
      <c r="L69" s="7">
        <v>1</v>
      </c>
      <c r="M69" s="7"/>
      <c r="N69" s="1"/>
      <c r="O69" s="1" t="s">
        <v>103</v>
      </c>
      <c r="P69" s="20">
        <v>44480</v>
      </c>
      <c r="Q69" s="4" t="str">
        <f t="shared" ca="1" si="2"/>
        <v>0 Tahun 9 Bulan25 Hari</v>
      </c>
      <c r="R69" s="1" t="s">
        <v>81</v>
      </c>
      <c r="S69" s="1"/>
      <c r="T69" s="1" t="s">
        <v>73</v>
      </c>
      <c r="U69" s="1" t="s">
        <v>68</v>
      </c>
      <c r="V69" s="1" t="s">
        <v>2583</v>
      </c>
      <c r="W69" s="1" t="s">
        <v>76</v>
      </c>
      <c r="X69" s="2" t="s">
        <v>4750</v>
      </c>
      <c r="Y69" s="71">
        <v>35742</v>
      </c>
      <c r="Z69" s="4" t="str">
        <f t="shared" ca="1" si="3"/>
        <v>24 Tahun 8 Bulan</v>
      </c>
      <c r="AA69" s="5" t="s">
        <v>4751</v>
      </c>
      <c r="AB69" s="1" t="s">
        <v>4752</v>
      </c>
      <c r="AC69" s="1" t="s">
        <v>4647</v>
      </c>
      <c r="AD69" s="1" t="s">
        <v>4753</v>
      </c>
      <c r="AE69" s="1"/>
      <c r="AF69" s="1"/>
      <c r="AG69" s="1"/>
      <c r="AH69" s="1" t="s">
        <v>68</v>
      </c>
      <c r="AI69" s="1"/>
      <c r="AJ69" s="1"/>
      <c r="AK69" s="286"/>
      <c r="AL69" s="592"/>
    </row>
    <row r="70" spans="1:38" s="97" customFormat="1" ht="14">
      <c r="A70" s="1">
        <v>39</v>
      </c>
      <c r="B70" s="7" t="s">
        <v>282</v>
      </c>
      <c r="C70" s="1" t="s">
        <v>128</v>
      </c>
      <c r="D70" s="7" t="s">
        <v>2026</v>
      </c>
      <c r="E70" s="1" t="s">
        <v>173</v>
      </c>
      <c r="F70" s="1"/>
      <c r="G70" s="1"/>
      <c r="H70" s="76" t="s">
        <v>6236</v>
      </c>
      <c r="I70" s="84" t="s">
        <v>6237</v>
      </c>
      <c r="J70" s="7">
        <v>1</v>
      </c>
      <c r="K70" s="7"/>
      <c r="L70" s="7">
        <v>1</v>
      </c>
      <c r="M70" s="7"/>
      <c r="N70" s="1"/>
      <c r="O70" s="7" t="s">
        <v>103</v>
      </c>
      <c r="P70" s="20">
        <v>44571</v>
      </c>
      <c r="Q70" s="4"/>
      <c r="R70" s="5" t="s">
        <v>81</v>
      </c>
      <c r="S70" s="1"/>
      <c r="T70" s="1" t="s">
        <v>49</v>
      </c>
      <c r="U70" s="1" t="s">
        <v>126</v>
      </c>
      <c r="V70" s="1" t="s">
        <v>166</v>
      </c>
      <c r="W70" s="1" t="s">
        <v>56</v>
      </c>
      <c r="X70" s="275" t="s">
        <v>6238</v>
      </c>
      <c r="Y70" s="71">
        <v>31777</v>
      </c>
      <c r="Z70" s="309"/>
      <c r="AA70" s="5"/>
      <c r="AB70" s="1"/>
      <c r="AC70" s="1" t="s">
        <v>5619</v>
      </c>
      <c r="AD70" s="1" t="s">
        <v>6239</v>
      </c>
      <c r="AE70" s="1"/>
      <c r="AF70" s="1"/>
      <c r="AG70" s="1"/>
      <c r="AH70" s="1" t="s">
        <v>126</v>
      </c>
      <c r="AI70" s="1"/>
      <c r="AJ70" s="1"/>
      <c r="AK70" s="286"/>
      <c r="AL70" s="1"/>
    </row>
    <row r="71" spans="1:38" s="97" customFormat="1" ht="14">
      <c r="A71" s="1">
        <v>40</v>
      </c>
      <c r="B71" s="7" t="s">
        <v>282</v>
      </c>
      <c r="C71" s="1" t="s">
        <v>128</v>
      </c>
      <c r="D71" s="7" t="s">
        <v>2026</v>
      </c>
      <c r="E71" s="1" t="s">
        <v>173</v>
      </c>
      <c r="F71" s="1"/>
      <c r="G71" s="1"/>
      <c r="H71" s="76" t="s">
        <v>6240</v>
      </c>
      <c r="I71" s="84" t="s">
        <v>6241</v>
      </c>
      <c r="J71" s="7">
        <v>1</v>
      </c>
      <c r="K71" s="7"/>
      <c r="L71" s="7">
        <v>1</v>
      </c>
      <c r="M71" s="7"/>
      <c r="N71" s="1"/>
      <c r="O71" s="7" t="s">
        <v>103</v>
      </c>
      <c r="P71" s="20">
        <v>44571</v>
      </c>
      <c r="Q71" s="4"/>
      <c r="R71" s="5" t="s">
        <v>78</v>
      </c>
      <c r="S71" s="1"/>
      <c r="T71" s="1" t="s">
        <v>49</v>
      </c>
      <c r="U71" s="1" t="s">
        <v>126</v>
      </c>
      <c r="V71" s="1" t="s">
        <v>166</v>
      </c>
      <c r="W71" s="1" t="s">
        <v>88</v>
      </c>
      <c r="X71" s="275" t="s">
        <v>6242</v>
      </c>
      <c r="Y71" s="71">
        <v>27430</v>
      </c>
      <c r="Z71" s="309"/>
      <c r="AA71" s="5"/>
      <c r="AB71" s="1"/>
      <c r="AC71" s="1" t="s">
        <v>5619</v>
      </c>
      <c r="AD71" s="1" t="s">
        <v>6243</v>
      </c>
      <c r="AE71" s="1"/>
      <c r="AF71" s="1"/>
      <c r="AG71" s="1"/>
      <c r="AH71" s="1" t="s">
        <v>68</v>
      </c>
      <c r="AI71" s="1"/>
      <c r="AJ71" s="1"/>
      <c r="AK71" s="286"/>
      <c r="AL71" s="1"/>
    </row>
    <row r="72" spans="1:38" s="97" customFormat="1" ht="14">
      <c r="A72" s="1">
        <v>41</v>
      </c>
      <c r="B72" s="7" t="s">
        <v>282</v>
      </c>
      <c r="C72" s="1" t="s">
        <v>128</v>
      </c>
      <c r="D72" s="7" t="s">
        <v>2026</v>
      </c>
      <c r="E72" s="1" t="s">
        <v>173</v>
      </c>
      <c r="F72" s="1"/>
      <c r="G72" s="1"/>
      <c r="H72" s="76" t="s">
        <v>6244</v>
      </c>
      <c r="I72" s="84" t="s">
        <v>6245</v>
      </c>
      <c r="J72" s="7">
        <v>1</v>
      </c>
      <c r="K72" s="7"/>
      <c r="L72" s="7">
        <v>1</v>
      </c>
      <c r="M72" s="7"/>
      <c r="N72" s="1"/>
      <c r="O72" s="7" t="s">
        <v>103</v>
      </c>
      <c r="P72" s="20">
        <v>44571</v>
      </c>
      <c r="Q72" s="4"/>
      <c r="R72" s="5" t="s">
        <v>52</v>
      </c>
      <c r="S72" s="1"/>
      <c r="T72" s="1" t="s">
        <v>73</v>
      </c>
      <c r="U72" s="1" t="s">
        <v>68</v>
      </c>
      <c r="V72" s="1" t="s">
        <v>180</v>
      </c>
      <c r="W72" s="1" t="s">
        <v>56</v>
      </c>
      <c r="X72" s="275" t="s">
        <v>6246</v>
      </c>
      <c r="Y72" s="71">
        <v>27280</v>
      </c>
      <c r="Z72" s="309"/>
      <c r="AA72" s="5"/>
      <c r="AB72" s="1"/>
      <c r="AC72" s="1" t="s">
        <v>5619</v>
      </c>
      <c r="AD72" s="1" t="s">
        <v>6247</v>
      </c>
      <c r="AE72" s="1"/>
      <c r="AF72" s="1"/>
      <c r="AG72" s="1" t="s">
        <v>74</v>
      </c>
      <c r="AH72" s="1"/>
      <c r="AI72" s="1"/>
      <c r="AJ72" s="1"/>
      <c r="AK72" s="286"/>
      <c r="AL72" s="1"/>
    </row>
    <row r="73" spans="1:38" s="97" customFormat="1" ht="14">
      <c r="A73" s="1">
        <v>42</v>
      </c>
      <c r="B73" s="7" t="s">
        <v>282</v>
      </c>
      <c r="C73" s="1" t="s">
        <v>128</v>
      </c>
      <c r="D73" s="7" t="s">
        <v>2026</v>
      </c>
      <c r="E73" s="1" t="s">
        <v>173</v>
      </c>
      <c r="F73" s="1"/>
      <c r="G73" s="1"/>
      <c r="H73" s="76" t="s">
        <v>6248</v>
      </c>
      <c r="I73" s="84" t="s">
        <v>6249</v>
      </c>
      <c r="J73" s="7">
        <v>1</v>
      </c>
      <c r="K73" s="7"/>
      <c r="L73" s="7">
        <v>1</v>
      </c>
      <c r="M73" s="7"/>
      <c r="N73" s="1"/>
      <c r="O73" s="7" t="s">
        <v>103</v>
      </c>
      <c r="P73" s="20">
        <v>44571</v>
      </c>
      <c r="Q73" s="4"/>
      <c r="R73" s="5" t="s">
        <v>52</v>
      </c>
      <c r="S73" s="1"/>
      <c r="T73" s="1" t="s">
        <v>73</v>
      </c>
      <c r="U73" s="1" t="s">
        <v>68</v>
      </c>
      <c r="V73" s="1" t="s">
        <v>239</v>
      </c>
      <c r="W73" s="1" t="s">
        <v>76</v>
      </c>
      <c r="X73" s="275" t="s">
        <v>69</v>
      </c>
      <c r="Y73" s="71">
        <v>34988</v>
      </c>
      <c r="Z73" s="309"/>
      <c r="AA73" s="5"/>
      <c r="AB73" s="1"/>
      <c r="AC73" s="1" t="s">
        <v>5619</v>
      </c>
      <c r="AD73" s="1" t="s">
        <v>6150</v>
      </c>
      <c r="AE73" s="1"/>
      <c r="AF73" s="1"/>
      <c r="AG73" s="1" t="s">
        <v>74</v>
      </c>
      <c r="AH73" s="1"/>
      <c r="AI73" s="1"/>
      <c r="AJ73" s="1"/>
      <c r="AK73" s="286"/>
      <c r="AL73" s="1"/>
    </row>
    <row r="74" spans="1:38" s="97" customFormat="1" ht="14">
      <c r="A74" s="1">
        <v>43</v>
      </c>
      <c r="B74" s="7" t="s">
        <v>282</v>
      </c>
      <c r="C74" s="1" t="s">
        <v>128</v>
      </c>
      <c r="D74" s="7" t="s">
        <v>2026</v>
      </c>
      <c r="E74" s="1" t="s">
        <v>173</v>
      </c>
      <c r="F74" s="1"/>
      <c r="G74" s="1"/>
      <c r="H74" s="76" t="s">
        <v>6250</v>
      </c>
      <c r="I74" s="84" t="s">
        <v>6251</v>
      </c>
      <c r="J74" s="7">
        <v>1</v>
      </c>
      <c r="K74" s="7"/>
      <c r="L74" s="7">
        <v>1</v>
      </c>
      <c r="M74" s="7"/>
      <c r="N74" s="1"/>
      <c r="O74" s="7" t="s">
        <v>103</v>
      </c>
      <c r="P74" s="20">
        <v>44571</v>
      </c>
      <c r="Q74" s="4"/>
      <c r="R74" s="5" t="s">
        <v>54</v>
      </c>
      <c r="S74" s="1"/>
      <c r="T74" s="1" t="s">
        <v>49</v>
      </c>
      <c r="U74" s="1" t="s">
        <v>126</v>
      </c>
      <c r="V74" s="1" t="s">
        <v>166</v>
      </c>
      <c r="W74" s="1" t="s">
        <v>56</v>
      </c>
      <c r="X74" s="275" t="s">
        <v>127</v>
      </c>
      <c r="Y74" s="71">
        <v>33942</v>
      </c>
      <c r="Z74" s="309"/>
      <c r="AA74" s="5"/>
      <c r="AB74" s="1"/>
      <c r="AC74" s="1" t="s">
        <v>5619</v>
      </c>
      <c r="AD74" s="1" t="s">
        <v>6243</v>
      </c>
      <c r="AE74" s="1"/>
      <c r="AF74" s="1"/>
      <c r="AG74" s="1"/>
      <c r="AH74" s="1" t="s">
        <v>126</v>
      </c>
      <c r="AI74" s="1"/>
      <c r="AJ74" s="1"/>
      <c r="AK74" s="286"/>
      <c r="AL74" s="1"/>
    </row>
    <row r="75" spans="1:38" s="97" customFormat="1" ht="14">
      <c r="A75" s="1">
        <v>44</v>
      </c>
      <c r="B75" s="7" t="s">
        <v>282</v>
      </c>
      <c r="C75" s="1" t="s">
        <v>128</v>
      </c>
      <c r="D75" s="7" t="s">
        <v>2026</v>
      </c>
      <c r="E75" s="1" t="s">
        <v>173</v>
      </c>
      <c r="F75" s="1"/>
      <c r="G75" s="1"/>
      <c r="H75" s="76" t="s">
        <v>6252</v>
      </c>
      <c r="I75" s="84" t="s">
        <v>6253</v>
      </c>
      <c r="J75" s="7">
        <v>1</v>
      </c>
      <c r="K75" s="7"/>
      <c r="L75" s="7">
        <v>1</v>
      </c>
      <c r="M75" s="7"/>
      <c r="N75" s="1"/>
      <c r="O75" s="7" t="s">
        <v>103</v>
      </c>
      <c r="P75" s="20">
        <v>44571</v>
      </c>
      <c r="Q75" s="4"/>
      <c r="R75" s="5" t="s">
        <v>54</v>
      </c>
      <c r="S75" s="1"/>
      <c r="T75" s="1" t="s">
        <v>49</v>
      </c>
      <c r="U75" s="1" t="s">
        <v>126</v>
      </c>
      <c r="V75" s="1" t="s">
        <v>166</v>
      </c>
      <c r="W75" s="1" t="s">
        <v>56</v>
      </c>
      <c r="X75" s="275" t="s">
        <v>127</v>
      </c>
      <c r="Y75" s="71">
        <v>31458</v>
      </c>
      <c r="Z75" s="309"/>
      <c r="AA75" s="5"/>
      <c r="AB75" s="1"/>
      <c r="AC75" s="1" t="s">
        <v>5619</v>
      </c>
      <c r="AD75" s="1" t="s">
        <v>6243</v>
      </c>
      <c r="AE75" s="1"/>
      <c r="AF75" s="1"/>
      <c r="AG75" s="1"/>
      <c r="AH75" s="1" t="s">
        <v>126</v>
      </c>
      <c r="AI75" s="1"/>
      <c r="AJ75" s="1"/>
      <c r="AK75" s="286"/>
      <c r="AL75" s="1"/>
    </row>
    <row r="76" spans="1:38" s="97" customFormat="1" ht="14">
      <c r="A76" s="1">
        <v>45</v>
      </c>
      <c r="B76" s="7" t="s">
        <v>282</v>
      </c>
      <c r="C76" s="1" t="s">
        <v>128</v>
      </c>
      <c r="D76" s="7" t="s">
        <v>2026</v>
      </c>
      <c r="E76" s="1" t="s">
        <v>173</v>
      </c>
      <c r="F76" s="1"/>
      <c r="G76" s="1"/>
      <c r="H76" s="76" t="s">
        <v>6254</v>
      </c>
      <c r="I76" s="84" t="s">
        <v>6255</v>
      </c>
      <c r="J76" s="7">
        <v>1</v>
      </c>
      <c r="K76" s="7"/>
      <c r="L76" s="7">
        <v>1</v>
      </c>
      <c r="M76" s="7"/>
      <c r="N76" s="1"/>
      <c r="O76" s="7" t="s">
        <v>103</v>
      </c>
      <c r="P76" s="20">
        <v>44571</v>
      </c>
      <c r="Q76" s="4"/>
      <c r="R76" s="5" t="s">
        <v>52</v>
      </c>
      <c r="S76" s="1"/>
      <c r="T76" s="1" t="s">
        <v>49</v>
      </c>
      <c r="U76" s="1" t="s">
        <v>126</v>
      </c>
      <c r="V76" s="1" t="s">
        <v>166</v>
      </c>
      <c r="W76" s="1" t="s">
        <v>56</v>
      </c>
      <c r="X76" s="275" t="s">
        <v>127</v>
      </c>
      <c r="Y76" s="71">
        <v>35682</v>
      </c>
      <c r="Z76" s="309"/>
      <c r="AA76" s="5"/>
      <c r="AB76" s="1"/>
      <c r="AC76" s="1" t="s">
        <v>5619</v>
      </c>
      <c r="AD76" s="1" t="s">
        <v>6243</v>
      </c>
      <c r="AE76" s="1"/>
      <c r="AF76" s="1"/>
      <c r="AG76" s="1"/>
      <c r="AH76" s="1" t="s">
        <v>126</v>
      </c>
      <c r="AI76" s="1"/>
      <c r="AJ76" s="1"/>
      <c r="AK76" s="286"/>
      <c r="AL76" s="1"/>
    </row>
    <row r="77" spans="1:38" s="97" customFormat="1" ht="14">
      <c r="A77" s="1">
        <v>46</v>
      </c>
      <c r="B77" s="7" t="s">
        <v>282</v>
      </c>
      <c r="C77" s="1" t="s">
        <v>128</v>
      </c>
      <c r="D77" s="7" t="s">
        <v>2026</v>
      </c>
      <c r="E77" s="1" t="s">
        <v>173</v>
      </c>
      <c r="F77" s="1"/>
      <c r="G77" s="1"/>
      <c r="H77" s="76" t="s">
        <v>6256</v>
      </c>
      <c r="I77" s="84" t="s">
        <v>6257</v>
      </c>
      <c r="J77" s="7">
        <v>1</v>
      </c>
      <c r="K77" s="7"/>
      <c r="L77" s="7">
        <v>1</v>
      </c>
      <c r="M77" s="7"/>
      <c r="N77" s="1"/>
      <c r="O77" s="7" t="s">
        <v>103</v>
      </c>
      <c r="P77" s="20">
        <v>44571</v>
      </c>
      <c r="Q77" s="4"/>
      <c r="R77" s="5" t="s">
        <v>81</v>
      </c>
      <c r="S77" s="1"/>
      <c r="T77" s="1" t="s">
        <v>73</v>
      </c>
      <c r="U77" s="1" t="s">
        <v>68</v>
      </c>
      <c r="V77" s="1" t="s">
        <v>180</v>
      </c>
      <c r="W77" s="1" t="s">
        <v>88</v>
      </c>
      <c r="X77" s="275" t="s">
        <v>4404</v>
      </c>
      <c r="Y77" s="71">
        <v>37416</v>
      </c>
      <c r="Z77" s="309"/>
      <c r="AA77" s="5"/>
      <c r="AB77" s="1"/>
      <c r="AC77" s="1" t="s">
        <v>5619</v>
      </c>
      <c r="AD77" s="1" t="s">
        <v>6258</v>
      </c>
      <c r="AE77" s="1"/>
      <c r="AF77" s="1"/>
      <c r="AG77" s="1"/>
      <c r="AH77" s="1" t="s">
        <v>68</v>
      </c>
      <c r="AI77" s="1"/>
      <c r="AJ77" s="1"/>
      <c r="AK77" s="286"/>
      <c r="AL77" s="1"/>
    </row>
    <row r="78" spans="1:38" s="97" customFormat="1" ht="14">
      <c r="A78" s="1">
        <v>47</v>
      </c>
      <c r="B78" s="7" t="s">
        <v>282</v>
      </c>
      <c r="C78" s="1" t="s">
        <v>128</v>
      </c>
      <c r="D78" s="7" t="s">
        <v>2026</v>
      </c>
      <c r="E78" s="1" t="s">
        <v>173</v>
      </c>
      <c r="F78" s="1"/>
      <c r="G78" s="1"/>
      <c r="H78" s="76" t="s">
        <v>6553</v>
      </c>
      <c r="I78" s="84" t="s">
        <v>6554</v>
      </c>
      <c r="J78" s="7">
        <v>1</v>
      </c>
      <c r="K78" s="7"/>
      <c r="L78" s="1">
        <v>1</v>
      </c>
      <c r="M78" s="1"/>
      <c r="N78" s="1"/>
      <c r="O78" s="1" t="s">
        <v>103</v>
      </c>
      <c r="P78" s="303">
        <v>44606</v>
      </c>
      <c r="Q78" s="4"/>
      <c r="R78" s="5" t="s">
        <v>58</v>
      </c>
      <c r="S78" s="1" t="s">
        <v>6555</v>
      </c>
      <c r="T78" s="1" t="s">
        <v>73</v>
      </c>
      <c r="U78" s="565" t="s">
        <v>68</v>
      </c>
      <c r="V78" s="565" t="s">
        <v>140</v>
      </c>
      <c r="W78" s="1" t="s">
        <v>56</v>
      </c>
      <c r="X78" s="275" t="s">
        <v>2714</v>
      </c>
      <c r="Y78" s="71">
        <v>35797</v>
      </c>
      <c r="Z78" s="309"/>
      <c r="AA78" s="5"/>
      <c r="AB78" s="1"/>
      <c r="AC78" s="1" t="s">
        <v>5619</v>
      </c>
      <c r="AD78" s="1" t="s">
        <v>6556</v>
      </c>
      <c r="AE78" s="1"/>
      <c r="AF78" s="1"/>
      <c r="AG78" s="1"/>
      <c r="AH78" s="1" t="s">
        <v>68</v>
      </c>
      <c r="AI78" s="5"/>
      <c r="AJ78" s="1"/>
      <c r="AK78" s="532"/>
      <c r="AL78" s="1"/>
    </row>
    <row r="79" spans="1:38" s="97" customFormat="1" ht="14">
      <c r="A79" s="1">
        <v>48</v>
      </c>
      <c r="B79" s="7" t="s">
        <v>282</v>
      </c>
      <c r="C79" s="1" t="s">
        <v>128</v>
      </c>
      <c r="D79" s="7" t="s">
        <v>2026</v>
      </c>
      <c r="E79" s="1" t="s">
        <v>173</v>
      </c>
      <c r="F79" s="1"/>
      <c r="G79" s="1"/>
      <c r="H79" s="76" t="s">
        <v>6557</v>
      </c>
      <c r="I79" s="84" t="s">
        <v>6558</v>
      </c>
      <c r="J79" s="7">
        <v>1</v>
      </c>
      <c r="K79" s="7"/>
      <c r="L79" s="1">
        <v>1</v>
      </c>
      <c r="M79" s="1"/>
      <c r="N79" s="1"/>
      <c r="O79" s="1" t="s">
        <v>103</v>
      </c>
      <c r="P79" s="303">
        <v>44606</v>
      </c>
      <c r="Q79" s="4"/>
      <c r="R79" s="5" t="s">
        <v>78</v>
      </c>
      <c r="S79" s="1"/>
      <c r="T79" s="1" t="s">
        <v>63</v>
      </c>
      <c r="U79" s="565" t="s">
        <v>68</v>
      </c>
      <c r="V79" s="565" t="s">
        <v>135</v>
      </c>
      <c r="W79" s="1" t="s">
        <v>51</v>
      </c>
      <c r="X79" s="275" t="s">
        <v>84</v>
      </c>
      <c r="Y79" s="71">
        <v>31966</v>
      </c>
      <c r="Z79" s="309"/>
      <c r="AA79" s="5"/>
      <c r="AB79" s="1"/>
      <c r="AC79" s="1" t="s">
        <v>5619</v>
      </c>
      <c r="AD79" s="1" t="s">
        <v>6559</v>
      </c>
      <c r="AE79" s="1"/>
      <c r="AF79" s="1" t="s">
        <v>57</v>
      </c>
      <c r="AG79" s="1" t="s">
        <v>74</v>
      </c>
      <c r="AH79" s="1"/>
      <c r="AI79" s="1"/>
      <c r="AJ79" s="1"/>
      <c r="AK79" s="532"/>
      <c r="AL79" s="1"/>
    </row>
    <row r="80" spans="1:38" s="97" customFormat="1" ht="14">
      <c r="A80" s="1">
        <v>49</v>
      </c>
      <c r="B80" s="7" t="s">
        <v>282</v>
      </c>
      <c r="C80" s="1" t="s">
        <v>128</v>
      </c>
      <c r="D80" s="7" t="s">
        <v>2026</v>
      </c>
      <c r="E80" s="1" t="s">
        <v>173</v>
      </c>
      <c r="F80" s="1"/>
      <c r="G80" s="1"/>
      <c r="H80" s="76" t="s">
        <v>6560</v>
      </c>
      <c r="I80" s="84" t="s">
        <v>6561</v>
      </c>
      <c r="J80" s="7">
        <v>1</v>
      </c>
      <c r="K80" s="7"/>
      <c r="L80" s="1">
        <v>1</v>
      </c>
      <c r="M80" s="1"/>
      <c r="N80" s="1"/>
      <c r="O80" s="1" t="s">
        <v>103</v>
      </c>
      <c r="P80" s="303">
        <v>44606</v>
      </c>
      <c r="Q80" s="4"/>
      <c r="R80" s="5" t="s">
        <v>81</v>
      </c>
      <c r="S80" s="1"/>
      <c r="T80" s="1" t="s">
        <v>63</v>
      </c>
      <c r="U80" s="565" t="s">
        <v>68</v>
      </c>
      <c r="V80" s="565" t="s">
        <v>201</v>
      </c>
      <c r="W80" s="1" t="s">
        <v>76</v>
      </c>
      <c r="X80" s="275" t="s">
        <v>6562</v>
      </c>
      <c r="Y80" s="71">
        <v>35958</v>
      </c>
      <c r="Z80" s="309"/>
      <c r="AA80" s="5"/>
      <c r="AB80" s="1"/>
      <c r="AC80" s="1" t="s">
        <v>5619</v>
      </c>
      <c r="AD80" s="1" t="s">
        <v>6563</v>
      </c>
      <c r="AE80" s="1"/>
      <c r="AF80" s="1"/>
      <c r="AG80" s="1"/>
      <c r="AH80" s="1" t="s">
        <v>68</v>
      </c>
      <c r="AI80" s="5"/>
      <c r="AJ80" s="1"/>
      <c r="AK80" s="532"/>
      <c r="AL80" s="1"/>
    </row>
    <row r="81" spans="1:38" s="97" customFormat="1" ht="14">
      <c r="A81" s="1">
        <v>50</v>
      </c>
      <c r="B81" s="7" t="s">
        <v>282</v>
      </c>
      <c r="C81" s="1" t="s">
        <v>128</v>
      </c>
      <c r="D81" s="7" t="s">
        <v>2026</v>
      </c>
      <c r="E81" s="1" t="s">
        <v>173</v>
      </c>
      <c r="F81" s="1"/>
      <c r="G81" s="1"/>
      <c r="H81" s="76" t="s">
        <v>6564</v>
      </c>
      <c r="I81" s="84" t="s">
        <v>6565</v>
      </c>
      <c r="J81" s="7">
        <v>1</v>
      </c>
      <c r="K81" s="7"/>
      <c r="L81" s="1">
        <v>1</v>
      </c>
      <c r="M81" s="1"/>
      <c r="N81" s="1"/>
      <c r="O81" s="1" t="s">
        <v>103</v>
      </c>
      <c r="P81" s="303">
        <v>44606</v>
      </c>
      <c r="Q81" s="4"/>
      <c r="R81" s="5" t="s">
        <v>52</v>
      </c>
      <c r="S81" s="1"/>
      <c r="T81" s="1" t="s">
        <v>63</v>
      </c>
      <c r="U81" s="565" t="s">
        <v>68</v>
      </c>
      <c r="V81" s="565" t="s">
        <v>2583</v>
      </c>
      <c r="W81" s="1" t="s">
        <v>51</v>
      </c>
      <c r="X81" s="275" t="s">
        <v>6566</v>
      </c>
      <c r="Y81" s="71">
        <v>27608</v>
      </c>
      <c r="Z81" s="309"/>
      <c r="AA81" s="5"/>
      <c r="AB81" s="1"/>
      <c r="AC81" s="1" t="s">
        <v>5619</v>
      </c>
      <c r="AD81" s="1" t="s">
        <v>6567</v>
      </c>
      <c r="AE81" s="1"/>
      <c r="AF81" s="1"/>
      <c r="AG81" s="1"/>
      <c r="AH81" s="1" t="s">
        <v>68</v>
      </c>
      <c r="AI81" s="1"/>
      <c r="AJ81" s="1"/>
      <c r="AK81" s="532"/>
      <c r="AL81" s="1"/>
    </row>
    <row r="82" spans="1:38" s="97" customFormat="1" ht="14">
      <c r="A82" s="1">
        <v>51</v>
      </c>
      <c r="B82" s="7" t="s">
        <v>282</v>
      </c>
      <c r="C82" s="1" t="s">
        <v>128</v>
      </c>
      <c r="D82" s="7" t="s">
        <v>2026</v>
      </c>
      <c r="E82" s="1" t="s">
        <v>173</v>
      </c>
      <c r="F82" s="1"/>
      <c r="G82" s="1"/>
      <c r="H82" s="76" t="s">
        <v>6568</v>
      </c>
      <c r="I82" s="84" t="s">
        <v>6569</v>
      </c>
      <c r="J82" s="7">
        <v>1</v>
      </c>
      <c r="K82" s="7"/>
      <c r="L82" s="1">
        <v>1</v>
      </c>
      <c r="M82" s="1"/>
      <c r="N82" s="1"/>
      <c r="O82" s="1" t="s">
        <v>103</v>
      </c>
      <c r="P82" s="303">
        <v>44606</v>
      </c>
      <c r="Q82" s="4"/>
      <c r="R82" s="5" t="s">
        <v>81</v>
      </c>
      <c r="S82" s="1"/>
      <c r="T82" s="1" t="s">
        <v>73</v>
      </c>
      <c r="U82" s="565" t="s">
        <v>68</v>
      </c>
      <c r="V82" s="565" t="s">
        <v>201</v>
      </c>
      <c r="W82" s="1" t="s">
        <v>76</v>
      </c>
      <c r="X82" s="275" t="s">
        <v>6570</v>
      </c>
      <c r="Y82" s="71">
        <v>34625</v>
      </c>
      <c r="Z82" s="309"/>
      <c r="AA82" s="5"/>
      <c r="AB82" s="1"/>
      <c r="AC82" s="1" t="s">
        <v>5619</v>
      </c>
      <c r="AD82" s="1" t="s">
        <v>6571</v>
      </c>
      <c r="AE82" s="1"/>
      <c r="AF82" s="1"/>
      <c r="AG82" s="1"/>
      <c r="AH82" s="1" t="s">
        <v>68</v>
      </c>
      <c r="AI82" s="5"/>
      <c r="AJ82" s="1"/>
      <c r="AK82" s="532"/>
      <c r="AL82" s="1"/>
    </row>
    <row r="83" spans="1:38" s="97" customFormat="1" ht="14">
      <c r="A83" s="1">
        <v>52</v>
      </c>
      <c r="B83" s="7" t="s">
        <v>282</v>
      </c>
      <c r="C83" s="1" t="s">
        <v>128</v>
      </c>
      <c r="D83" s="7" t="s">
        <v>2026</v>
      </c>
      <c r="E83" s="1" t="s">
        <v>173</v>
      </c>
      <c r="F83" s="1"/>
      <c r="G83" s="1"/>
      <c r="H83" s="76" t="s">
        <v>6572</v>
      </c>
      <c r="I83" s="84" t="s">
        <v>6573</v>
      </c>
      <c r="J83" s="7">
        <v>1</v>
      </c>
      <c r="K83" s="7"/>
      <c r="L83" s="667">
        <v>1</v>
      </c>
      <c r="M83" s="7"/>
      <c r="N83" s="72"/>
      <c r="O83" s="1" t="s">
        <v>103</v>
      </c>
      <c r="P83" s="303">
        <v>44610</v>
      </c>
      <c r="Q83" s="4"/>
      <c r="R83" s="5" t="s">
        <v>78</v>
      </c>
      <c r="S83" s="1"/>
      <c r="T83" s="1" t="s">
        <v>73</v>
      </c>
      <c r="U83" s="565" t="s">
        <v>68</v>
      </c>
      <c r="V83" s="565" t="s">
        <v>140</v>
      </c>
      <c r="W83" s="1" t="s">
        <v>51</v>
      </c>
      <c r="X83" s="275" t="s">
        <v>5617</v>
      </c>
      <c r="Y83" s="71">
        <v>31985</v>
      </c>
      <c r="Z83" s="309"/>
      <c r="AA83" s="5"/>
      <c r="AB83" s="1"/>
      <c r="AC83" s="1" t="s">
        <v>5619</v>
      </c>
      <c r="AD83" s="1" t="s">
        <v>6574</v>
      </c>
      <c r="AE83" s="1"/>
      <c r="AF83" s="1"/>
      <c r="AG83" s="1"/>
      <c r="AH83" s="1" t="s">
        <v>68</v>
      </c>
      <c r="AI83" s="5"/>
      <c r="AJ83" s="1"/>
      <c r="AK83" s="532"/>
      <c r="AL83" s="1"/>
    </row>
    <row r="84" spans="1:38" s="97" customFormat="1" ht="14">
      <c r="A84" s="1">
        <v>53</v>
      </c>
      <c r="B84" s="7" t="s">
        <v>282</v>
      </c>
      <c r="C84" s="1" t="s">
        <v>128</v>
      </c>
      <c r="D84" s="7" t="s">
        <v>2026</v>
      </c>
      <c r="E84" s="1" t="s">
        <v>173</v>
      </c>
      <c r="F84" s="438"/>
      <c r="G84" s="438"/>
      <c r="H84" s="27" t="s">
        <v>7025</v>
      </c>
      <c r="I84" s="2" t="s">
        <v>7026</v>
      </c>
      <c r="J84" s="1">
        <v>1</v>
      </c>
      <c r="K84" s="1"/>
      <c r="L84" s="1"/>
      <c r="M84" s="1"/>
      <c r="N84" s="1">
        <v>1</v>
      </c>
      <c r="O84" s="303"/>
      <c r="P84" s="181">
        <v>44686</v>
      </c>
      <c r="Q84" s="34"/>
      <c r="R84" s="21" t="s">
        <v>58</v>
      </c>
      <c r="S84" s="21" t="s">
        <v>117</v>
      </c>
      <c r="T84" s="21" t="s">
        <v>63</v>
      </c>
      <c r="U84" s="31" t="s">
        <v>124</v>
      </c>
      <c r="V84" s="31" t="s">
        <v>147</v>
      </c>
      <c r="W84" s="21" t="s">
        <v>76</v>
      </c>
      <c r="X84" s="31" t="s">
        <v>147</v>
      </c>
      <c r="Y84" s="61">
        <v>35678</v>
      </c>
      <c r="Z84" s="34"/>
      <c r="AA84" s="21"/>
      <c r="AB84" s="21"/>
      <c r="AC84" s="19" t="s">
        <v>7027</v>
      </c>
      <c r="AD84" s="21" t="s">
        <v>7028</v>
      </c>
      <c r="AE84" s="21"/>
      <c r="AF84" s="21" t="s">
        <v>57</v>
      </c>
      <c r="AG84" s="21" t="s">
        <v>74</v>
      </c>
      <c r="AH84" s="21"/>
      <c r="AI84" s="27"/>
      <c r="AJ84" s="21"/>
      <c r="AK84" s="25"/>
      <c r="AL84" s="21"/>
    </row>
    <row r="85" spans="1:38" s="97" customFormat="1" ht="14">
      <c r="A85" s="1">
        <v>54</v>
      </c>
      <c r="B85" s="7" t="s">
        <v>282</v>
      </c>
      <c r="C85" s="1" t="s">
        <v>128</v>
      </c>
      <c r="D85" s="7" t="s">
        <v>2026</v>
      </c>
      <c r="E85" s="1" t="s">
        <v>173</v>
      </c>
      <c r="F85" s="438"/>
      <c r="G85" s="438"/>
      <c r="H85" s="27" t="s">
        <v>7029</v>
      </c>
      <c r="I85" s="2" t="s">
        <v>7030</v>
      </c>
      <c r="J85" s="1">
        <v>1</v>
      </c>
      <c r="K85" s="1"/>
      <c r="L85" s="1"/>
      <c r="M85" s="1"/>
      <c r="N85" s="1">
        <v>1</v>
      </c>
      <c r="O85" s="303"/>
      <c r="P85" s="181">
        <v>44686</v>
      </c>
      <c r="Q85" s="34"/>
      <c r="R85" s="21" t="s">
        <v>78</v>
      </c>
      <c r="S85" s="21"/>
      <c r="T85" s="21" t="s">
        <v>73</v>
      </c>
      <c r="U85" s="31" t="s">
        <v>68</v>
      </c>
      <c r="V85" s="31" t="s">
        <v>140</v>
      </c>
      <c r="W85" s="21" t="s">
        <v>71</v>
      </c>
      <c r="X85" s="31" t="s">
        <v>5617</v>
      </c>
      <c r="Y85" s="61">
        <v>29293</v>
      </c>
      <c r="Z85" s="34"/>
      <c r="AA85" s="21"/>
      <c r="AB85" s="21"/>
      <c r="AC85" s="19" t="s">
        <v>7027</v>
      </c>
      <c r="AD85" s="21" t="s">
        <v>7031</v>
      </c>
      <c r="AE85" s="21"/>
      <c r="AF85" s="21"/>
      <c r="AG85" s="21"/>
      <c r="AH85" s="21" t="s">
        <v>68</v>
      </c>
      <c r="AI85" s="27"/>
      <c r="AJ85" s="21"/>
      <c r="AK85" s="25"/>
      <c r="AL85" s="21"/>
    </row>
    <row r="86" spans="1:38" s="97" customFormat="1" ht="14">
      <c r="A86" s="1">
        <v>55</v>
      </c>
      <c r="B86" s="7" t="s">
        <v>282</v>
      </c>
      <c r="C86" s="1" t="s">
        <v>128</v>
      </c>
      <c r="D86" s="7" t="s">
        <v>2026</v>
      </c>
      <c r="E86" s="1" t="s">
        <v>173</v>
      </c>
      <c r="F86" s="438"/>
      <c r="G86" s="438"/>
      <c r="H86" s="183" t="s">
        <v>7032</v>
      </c>
      <c r="I86" s="75" t="s">
        <v>7033</v>
      </c>
      <c r="J86" s="72">
        <v>1</v>
      </c>
      <c r="K86" s="72"/>
      <c r="L86" s="72"/>
      <c r="M86" s="72"/>
      <c r="N86" s="72">
        <v>1</v>
      </c>
      <c r="O86" s="303"/>
      <c r="P86" s="181">
        <v>44686</v>
      </c>
      <c r="Q86" s="255"/>
      <c r="R86" s="179" t="s">
        <v>54</v>
      </c>
      <c r="S86" s="179" t="s">
        <v>62</v>
      </c>
      <c r="T86" s="179" t="s">
        <v>73</v>
      </c>
      <c r="U86" s="180" t="s">
        <v>68</v>
      </c>
      <c r="V86" s="180" t="s">
        <v>140</v>
      </c>
      <c r="W86" s="179" t="s">
        <v>76</v>
      </c>
      <c r="X86" s="180" t="s">
        <v>212</v>
      </c>
      <c r="Y86" s="182">
        <v>31048</v>
      </c>
      <c r="Z86" s="255"/>
      <c r="AA86" s="179"/>
      <c r="AB86" s="179"/>
      <c r="AC86" s="200" t="s">
        <v>7027</v>
      </c>
      <c r="AD86" s="179" t="s">
        <v>7034</v>
      </c>
      <c r="AE86" s="179"/>
      <c r="AF86" s="179"/>
      <c r="AG86" s="179"/>
      <c r="AH86" s="179"/>
      <c r="AI86" s="183"/>
      <c r="AJ86" s="179"/>
      <c r="AK86" s="652"/>
      <c r="AL86" s="179"/>
    </row>
    <row r="87" spans="1:38" s="97" customFormat="1" ht="14.5" thickBot="1">
      <c r="A87" s="437"/>
      <c r="B87" s="475"/>
      <c r="C87" s="438"/>
      <c r="D87" s="475"/>
      <c r="E87" s="438"/>
      <c r="F87" s="438"/>
      <c r="G87" s="438"/>
      <c r="H87" s="407"/>
      <c r="I87" s="388"/>
      <c r="J87" s="210"/>
      <c r="K87" s="210"/>
      <c r="L87" s="210"/>
      <c r="M87" s="210"/>
      <c r="N87" s="210"/>
      <c r="O87" s="679"/>
      <c r="P87" s="390"/>
      <c r="Q87" s="121"/>
      <c r="R87" s="121"/>
      <c r="S87" s="121"/>
      <c r="T87" s="388"/>
      <c r="U87" s="388"/>
      <c r="V87" s="121"/>
      <c r="W87" s="388"/>
      <c r="X87" s="391"/>
      <c r="Y87" s="390"/>
      <c r="Z87" s="121"/>
      <c r="AA87" s="121"/>
      <c r="AB87" s="428"/>
      <c r="AC87" s="121"/>
      <c r="AD87" s="121"/>
      <c r="AE87" s="121"/>
      <c r="AF87" s="121"/>
      <c r="AG87" s="121"/>
      <c r="AH87" s="407"/>
      <c r="AI87" s="121"/>
      <c r="AJ87" s="392"/>
      <c r="AK87" s="121"/>
      <c r="AL87" s="438"/>
    </row>
    <row r="88" spans="1:38" ht="14.5" thickTop="1">
      <c r="A88" s="225"/>
      <c r="B88" s="14"/>
      <c r="C88" s="9"/>
      <c r="D88" s="9"/>
      <c r="E88" s="9"/>
      <c r="F88" s="9"/>
      <c r="G88" s="9"/>
      <c r="H88" s="9"/>
      <c r="I88" s="10"/>
      <c r="J88" s="226">
        <f>SUM(J33:J87)</f>
        <v>54</v>
      </c>
      <c r="K88" s="226">
        <f t="shared" ref="K88:N88" si="4">SUM(K33:K87)</f>
        <v>0</v>
      </c>
      <c r="L88" s="226">
        <f t="shared" si="4"/>
        <v>48</v>
      </c>
      <c r="M88" s="226">
        <f t="shared" si="4"/>
        <v>3</v>
      </c>
      <c r="N88" s="226">
        <f t="shared" si="4"/>
        <v>3</v>
      </c>
      <c r="O88" s="11"/>
      <c r="P88" s="13"/>
      <c r="Q88" s="12"/>
      <c r="R88" s="13"/>
      <c r="S88" s="9"/>
      <c r="T88" s="9"/>
      <c r="U88" s="9"/>
      <c r="V88" s="9"/>
      <c r="W88" s="9"/>
      <c r="X88" s="10"/>
      <c r="Y88" s="227"/>
      <c r="Z88" s="14"/>
      <c r="AA88" s="14"/>
      <c r="AB88" s="14"/>
      <c r="AC88" s="9"/>
      <c r="AD88" s="9"/>
      <c r="AE88" s="9"/>
      <c r="AF88" s="9"/>
      <c r="AG88" s="9"/>
      <c r="AH88" s="9"/>
      <c r="AI88" s="14"/>
      <c r="AJ88" s="14"/>
      <c r="AK88" s="15"/>
      <c r="AL88" s="228"/>
    </row>
    <row r="89" spans="1:38" ht="14">
      <c r="A89" s="229"/>
      <c r="B89" s="230"/>
      <c r="C89" s="231"/>
      <c r="D89" s="231"/>
      <c r="E89" s="231"/>
      <c r="F89" s="231"/>
      <c r="G89" s="231"/>
      <c r="H89" s="231"/>
      <c r="I89" s="232"/>
      <c r="J89" s="813">
        <f>J88+K88</f>
        <v>54</v>
      </c>
      <c r="K89" s="813"/>
      <c r="L89" s="814">
        <f>L88+M88+N88</f>
        <v>54</v>
      </c>
      <c r="M89" s="815"/>
      <c r="N89" s="816"/>
      <c r="O89" s="233"/>
      <c r="P89" s="234"/>
      <c r="Q89" s="233"/>
      <c r="R89" s="231"/>
      <c r="S89" s="231"/>
      <c r="T89" s="232"/>
      <c r="U89" s="231"/>
      <c r="V89" s="231"/>
      <c r="W89" s="232"/>
      <c r="X89" s="235"/>
      <c r="Y89" s="230"/>
      <c r="Z89" s="230"/>
      <c r="AA89" s="230"/>
      <c r="AB89" s="231"/>
      <c r="AC89" s="231"/>
      <c r="AD89" s="231"/>
      <c r="AE89" s="231"/>
      <c r="AF89" s="231"/>
      <c r="AG89" s="231"/>
      <c r="AH89" s="230"/>
      <c r="AI89" s="230"/>
      <c r="AJ89" s="236"/>
      <c r="AK89" s="237"/>
      <c r="AL89" s="237"/>
    </row>
    <row r="90" spans="1:38" s="94" customFormat="1" ht="14">
      <c r="A90" s="387"/>
      <c r="B90" s="458"/>
      <c r="C90" s="121"/>
      <c r="D90" s="121"/>
      <c r="E90" s="121"/>
      <c r="F90" s="121"/>
      <c r="G90" s="121"/>
      <c r="H90" s="407"/>
      <c r="I90" s="388"/>
      <c r="J90" s="121"/>
      <c r="K90" s="121"/>
      <c r="L90" s="121"/>
      <c r="M90" s="121"/>
      <c r="N90" s="121"/>
      <c r="O90" s="121"/>
      <c r="P90" s="389"/>
      <c r="Q90" s="390"/>
      <c r="R90" s="121"/>
      <c r="S90" s="121"/>
      <c r="T90" s="121"/>
      <c r="U90" s="121"/>
      <c r="V90" s="121"/>
      <c r="W90" s="121"/>
      <c r="X90" s="388"/>
      <c r="Y90" s="391"/>
      <c r="Z90" s="390"/>
      <c r="AA90" s="407"/>
      <c r="AB90" s="121"/>
      <c r="AC90" s="121"/>
      <c r="AD90" s="121"/>
      <c r="AE90" s="121"/>
      <c r="AF90" s="121"/>
      <c r="AG90" s="121"/>
      <c r="AH90" s="121"/>
      <c r="AI90" s="121"/>
      <c r="AJ90" s="121"/>
      <c r="AK90" s="392"/>
      <c r="AL90" s="471"/>
    </row>
    <row r="91" spans="1:38" s="94" customFormat="1" ht="14">
      <c r="A91" s="387"/>
      <c r="B91" s="458"/>
      <c r="C91" s="121"/>
      <c r="D91" s="121"/>
      <c r="E91" s="121"/>
      <c r="F91" s="121"/>
      <c r="G91" s="121"/>
      <c r="H91" s="407"/>
      <c r="I91" s="388"/>
      <c r="J91" s="121"/>
      <c r="K91" s="121"/>
      <c r="L91" s="121"/>
      <c r="M91" s="121"/>
      <c r="N91" s="121"/>
      <c r="O91" s="121"/>
      <c r="P91" s="389"/>
      <c r="Q91" s="390"/>
      <c r="R91" s="121"/>
      <c r="S91" s="121"/>
      <c r="T91" s="121"/>
      <c r="U91" s="121"/>
      <c r="V91" s="121"/>
      <c r="W91" s="121"/>
      <c r="X91" s="388"/>
      <c r="Y91" s="391"/>
      <c r="Z91" s="390"/>
      <c r="AA91" s="407"/>
      <c r="AB91" s="121"/>
      <c r="AC91" s="121"/>
      <c r="AD91" s="121"/>
      <c r="AE91" s="121"/>
      <c r="AF91" s="121"/>
      <c r="AG91" s="121"/>
      <c r="AH91" s="121"/>
      <c r="AI91" s="121"/>
      <c r="AJ91" s="121"/>
      <c r="AK91" s="392"/>
      <c r="AL91" s="471"/>
    </row>
    <row r="94" spans="1:38" ht="13.5" thickBot="1"/>
    <row r="95" spans="1:38" s="88" customFormat="1" ht="14.5" thickTop="1">
      <c r="A95" s="835" t="s">
        <v>3421</v>
      </c>
      <c r="B95" s="837" t="s">
        <v>0</v>
      </c>
      <c r="C95" s="819" t="s">
        <v>1</v>
      </c>
      <c r="D95" s="820"/>
      <c r="E95" s="817" t="s">
        <v>2</v>
      </c>
      <c r="F95" s="817" t="s">
        <v>3</v>
      </c>
      <c r="G95" s="817" t="s">
        <v>4</v>
      </c>
      <c r="H95" s="828" t="s">
        <v>5</v>
      </c>
      <c r="I95" s="817" t="s">
        <v>6</v>
      </c>
      <c r="J95" s="826" t="s">
        <v>7</v>
      </c>
      <c r="K95" s="827"/>
      <c r="L95" s="830" t="s">
        <v>8</v>
      </c>
      <c r="M95" s="831"/>
      <c r="N95" s="832"/>
      <c r="O95" s="824" t="s">
        <v>9</v>
      </c>
      <c r="P95" s="833" t="s">
        <v>10</v>
      </c>
      <c r="Q95" s="834"/>
      <c r="R95" s="824" t="s">
        <v>137</v>
      </c>
      <c r="S95" s="817" t="s">
        <v>11</v>
      </c>
      <c r="T95" s="817" t="s">
        <v>12</v>
      </c>
      <c r="U95" s="826" t="s">
        <v>13</v>
      </c>
      <c r="V95" s="827"/>
      <c r="W95" s="824" t="s">
        <v>14</v>
      </c>
      <c r="X95" s="819" t="s">
        <v>15</v>
      </c>
      <c r="Y95" s="820"/>
      <c r="Z95" s="817" t="s">
        <v>16</v>
      </c>
      <c r="AA95" s="819" t="s">
        <v>17</v>
      </c>
      <c r="AB95" s="820"/>
      <c r="AC95" s="819" t="s">
        <v>18</v>
      </c>
      <c r="AD95" s="820"/>
      <c r="AE95" s="819" t="s">
        <v>19</v>
      </c>
      <c r="AF95" s="821"/>
      <c r="AG95" s="821"/>
      <c r="AH95" s="820"/>
      <c r="AI95" s="822" t="s">
        <v>20</v>
      </c>
      <c r="AJ95" s="822" t="s">
        <v>21</v>
      </c>
      <c r="AK95" s="806" t="s">
        <v>22</v>
      </c>
      <c r="AL95" s="808" t="s">
        <v>23</v>
      </c>
    </row>
    <row r="96" spans="1:38" s="88" customFormat="1" ht="14.5" thickBot="1">
      <c r="A96" s="836"/>
      <c r="B96" s="838"/>
      <c r="C96" s="122" t="s">
        <v>24</v>
      </c>
      <c r="D96" s="122" t="s">
        <v>25</v>
      </c>
      <c r="E96" s="818"/>
      <c r="F96" s="818"/>
      <c r="G96" s="818"/>
      <c r="H96" s="829"/>
      <c r="I96" s="818"/>
      <c r="J96" s="123" t="s">
        <v>26</v>
      </c>
      <c r="K96" s="124" t="s">
        <v>27</v>
      </c>
      <c r="L96" s="122" t="s">
        <v>28</v>
      </c>
      <c r="M96" s="122" t="s">
        <v>29</v>
      </c>
      <c r="N96" s="122" t="s">
        <v>30</v>
      </c>
      <c r="O96" s="825"/>
      <c r="P96" s="125" t="s">
        <v>31</v>
      </c>
      <c r="Q96" s="125" t="s">
        <v>32</v>
      </c>
      <c r="R96" s="825"/>
      <c r="S96" s="818"/>
      <c r="T96" s="818"/>
      <c r="U96" s="126" t="s">
        <v>33</v>
      </c>
      <c r="V96" s="126" t="s">
        <v>34</v>
      </c>
      <c r="W96" s="825"/>
      <c r="X96" s="122" t="s">
        <v>35</v>
      </c>
      <c r="Y96" s="125" t="s">
        <v>36</v>
      </c>
      <c r="Z96" s="818"/>
      <c r="AA96" s="127" t="s">
        <v>37</v>
      </c>
      <c r="AB96" s="122" t="s">
        <v>38</v>
      </c>
      <c r="AC96" s="122" t="s">
        <v>39</v>
      </c>
      <c r="AD96" s="122" t="s">
        <v>40</v>
      </c>
      <c r="AE96" s="122" t="s">
        <v>41</v>
      </c>
      <c r="AF96" s="122" t="s">
        <v>42</v>
      </c>
      <c r="AG96" s="122" t="s">
        <v>43</v>
      </c>
      <c r="AH96" s="122" t="s">
        <v>44</v>
      </c>
      <c r="AI96" s="823"/>
      <c r="AJ96" s="823"/>
      <c r="AK96" s="807"/>
      <c r="AL96" s="809"/>
    </row>
    <row r="97" spans="1:38" s="94" customFormat="1" ht="14.5" thickTop="1">
      <c r="A97" s="36">
        <v>1</v>
      </c>
      <c r="B97" s="19" t="s">
        <v>282</v>
      </c>
      <c r="C97" s="21" t="s">
        <v>128</v>
      </c>
      <c r="D97" s="19" t="s">
        <v>2026</v>
      </c>
      <c r="E97" s="21" t="s">
        <v>5271</v>
      </c>
      <c r="F97" s="21"/>
      <c r="G97" s="21"/>
      <c r="H97" s="55" t="s">
        <v>5559</v>
      </c>
      <c r="I97" s="84" t="s">
        <v>5524</v>
      </c>
      <c r="J97" s="7">
        <v>1</v>
      </c>
      <c r="K97" s="7"/>
      <c r="L97" s="7">
        <v>1</v>
      </c>
      <c r="M97" s="21"/>
      <c r="N97" s="21"/>
      <c r="O97" s="19" t="s">
        <v>103</v>
      </c>
      <c r="P97" s="37">
        <v>44568</v>
      </c>
      <c r="Q97" s="34"/>
      <c r="R97" s="21" t="s">
        <v>54</v>
      </c>
      <c r="S97" s="21" t="s">
        <v>62</v>
      </c>
      <c r="T97" s="21" t="s">
        <v>73</v>
      </c>
      <c r="U97" s="21" t="s">
        <v>68</v>
      </c>
      <c r="V97" s="21" t="s">
        <v>140</v>
      </c>
      <c r="W97" s="21" t="s">
        <v>76</v>
      </c>
      <c r="X97" s="263" t="s">
        <v>5594</v>
      </c>
      <c r="Y97" s="61">
        <v>36932</v>
      </c>
      <c r="Z97" s="248"/>
      <c r="AA97" s="27"/>
      <c r="AB97" s="21"/>
      <c r="AC97" s="21" t="s">
        <v>5619</v>
      </c>
      <c r="AD97" s="21" t="s">
        <v>5620</v>
      </c>
      <c r="AE97" s="21"/>
      <c r="AF97" s="21"/>
      <c r="AG97" s="21"/>
      <c r="AH97" s="21" t="s">
        <v>68</v>
      </c>
      <c r="AI97" s="21"/>
      <c r="AJ97" s="21"/>
      <c r="AK97" s="192"/>
      <c r="AL97" s="21"/>
    </row>
    <row r="98" spans="1:38" s="94" customFormat="1" ht="14">
      <c r="A98" s="36">
        <v>2</v>
      </c>
      <c r="B98" s="19" t="s">
        <v>282</v>
      </c>
      <c r="C98" s="21" t="s">
        <v>128</v>
      </c>
      <c r="D98" s="19" t="s">
        <v>2026</v>
      </c>
      <c r="E98" s="21" t="s">
        <v>5271</v>
      </c>
      <c r="F98" s="21"/>
      <c r="G98" s="21"/>
      <c r="H98" s="55" t="s">
        <v>5560</v>
      </c>
      <c r="I98" s="84" t="s">
        <v>5525</v>
      </c>
      <c r="J98" s="7">
        <v>1</v>
      </c>
      <c r="K98" s="7"/>
      <c r="L98" s="7">
        <v>1</v>
      </c>
      <c r="M98" s="21"/>
      <c r="N98" s="21"/>
      <c r="O98" s="19" t="s">
        <v>103</v>
      </c>
      <c r="P98" s="37">
        <v>44568</v>
      </c>
      <c r="Q98" s="34"/>
      <c r="R98" s="21" t="s">
        <v>81</v>
      </c>
      <c r="S98" s="21"/>
      <c r="T98" s="21" t="s">
        <v>73</v>
      </c>
      <c r="U98" s="21" t="s">
        <v>68</v>
      </c>
      <c r="V98" s="21" t="s">
        <v>84</v>
      </c>
      <c r="W98" s="21" t="s">
        <v>71</v>
      </c>
      <c r="X98" s="263" t="s">
        <v>5595</v>
      </c>
      <c r="Y98" s="61">
        <v>28980</v>
      </c>
      <c r="Z98" s="248"/>
      <c r="AA98" s="27"/>
      <c r="AB98" s="21"/>
      <c r="AC98" s="21" t="s">
        <v>5619</v>
      </c>
      <c r="AD98" s="21" t="s">
        <v>5621</v>
      </c>
      <c r="AE98" s="21"/>
      <c r="AF98" s="21"/>
      <c r="AG98" s="21" t="s">
        <v>74</v>
      </c>
      <c r="AH98" s="21"/>
      <c r="AI98" s="21"/>
      <c r="AJ98" s="21"/>
      <c r="AK98" s="192"/>
      <c r="AL98" s="21"/>
    </row>
    <row r="99" spans="1:38" s="94" customFormat="1" ht="14">
      <c r="A99" s="36">
        <v>3</v>
      </c>
      <c r="B99" s="19" t="s">
        <v>282</v>
      </c>
      <c r="C99" s="21" t="s">
        <v>128</v>
      </c>
      <c r="D99" s="19" t="s">
        <v>2026</v>
      </c>
      <c r="E99" s="21" t="s">
        <v>5271</v>
      </c>
      <c r="F99" s="21"/>
      <c r="G99" s="21"/>
      <c r="H99" s="55" t="s">
        <v>5561</v>
      </c>
      <c r="I99" s="84" t="s">
        <v>5526</v>
      </c>
      <c r="J99" s="7">
        <v>1</v>
      </c>
      <c r="K99" s="7"/>
      <c r="L99" s="7">
        <v>1</v>
      </c>
      <c r="M99" s="21"/>
      <c r="N99" s="21"/>
      <c r="O99" s="19" t="s">
        <v>103</v>
      </c>
      <c r="P99" s="37">
        <v>44568</v>
      </c>
      <c r="Q99" s="34"/>
      <c r="R99" s="21" t="s">
        <v>58</v>
      </c>
      <c r="S99" s="21" t="s">
        <v>220</v>
      </c>
      <c r="T99" s="21" t="s">
        <v>73</v>
      </c>
      <c r="U99" s="21" t="s">
        <v>68</v>
      </c>
      <c r="V99" s="21" t="s">
        <v>180</v>
      </c>
      <c r="W99" s="21" t="s">
        <v>76</v>
      </c>
      <c r="X99" s="263" t="s">
        <v>5596</v>
      </c>
      <c r="Y99" s="61">
        <v>34071</v>
      </c>
      <c r="Z99" s="248"/>
      <c r="AA99" s="27"/>
      <c r="AB99" s="21"/>
      <c r="AC99" s="21" t="s">
        <v>5619</v>
      </c>
      <c r="AD99" s="21" t="s">
        <v>5622</v>
      </c>
      <c r="AE99" s="21"/>
      <c r="AF99" s="21"/>
      <c r="AG99" s="21"/>
      <c r="AH99" s="21" t="s">
        <v>68</v>
      </c>
      <c r="AI99" s="21"/>
      <c r="AJ99" s="21"/>
      <c r="AK99" s="192"/>
      <c r="AL99" s="21"/>
    </row>
    <row r="100" spans="1:38" s="94" customFormat="1" ht="14">
      <c r="A100" s="36">
        <v>4</v>
      </c>
      <c r="B100" s="19" t="s">
        <v>282</v>
      </c>
      <c r="C100" s="21" t="s">
        <v>128</v>
      </c>
      <c r="D100" s="19" t="s">
        <v>2026</v>
      </c>
      <c r="E100" s="21" t="s">
        <v>5271</v>
      </c>
      <c r="F100" s="21"/>
      <c r="G100" s="21"/>
      <c r="H100" s="55" t="s">
        <v>5562</v>
      </c>
      <c r="I100" s="84" t="s">
        <v>5527</v>
      </c>
      <c r="J100" s="7">
        <v>1</v>
      </c>
      <c r="K100" s="7"/>
      <c r="L100" s="7">
        <v>1</v>
      </c>
      <c r="M100" s="21"/>
      <c r="N100" s="21"/>
      <c r="O100" s="19" t="s">
        <v>103</v>
      </c>
      <c r="P100" s="37">
        <v>44568</v>
      </c>
      <c r="Q100" s="34"/>
      <c r="R100" s="21" t="s">
        <v>58</v>
      </c>
      <c r="S100" s="21" t="s">
        <v>2476</v>
      </c>
      <c r="T100" s="21" t="s">
        <v>73</v>
      </c>
      <c r="U100" s="21" t="s">
        <v>68</v>
      </c>
      <c r="V100" s="21" t="s">
        <v>84</v>
      </c>
      <c r="W100" s="21" t="s">
        <v>76</v>
      </c>
      <c r="X100" s="263" t="s">
        <v>5597</v>
      </c>
      <c r="Y100" s="61">
        <v>34731</v>
      </c>
      <c r="Z100" s="248"/>
      <c r="AA100" s="27"/>
      <c r="AB100" s="21"/>
      <c r="AC100" s="21" t="s">
        <v>5619</v>
      </c>
      <c r="AD100" s="21" t="s">
        <v>5623</v>
      </c>
      <c r="AE100" s="21"/>
      <c r="AF100" s="21"/>
      <c r="AG100" s="21"/>
      <c r="AH100" s="21" t="s">
        <v>68</v>
      </c>
      <c r="AI100" s="21"/>
      <c r="AJ100" s="21"/>
      <c r="AK100" s="192"/>
      <c r="AL100" s="21"/>
    </row>
    <row r="101" spans="1:38" s="94" customFormat="1" ht="14">
      <c r="A101" s="36">
        <v>5</v>
      </c>
      <c r="B101" s="19" t="s">
        <v>282</v>
      </c>
      <c r="C101" s="21" t="s">
        <v>128</v>
      </c>
      <c r="D101" s="19" t="s">
        <v>2026</v>
      </c>
      <c r="E101" s="21" t="s">
        <v>5271</v>
      </c>
      <c r="F101" s="21"/>
      <c r="G101" s="21"/>
      <c r="H101" s="55" t="s">
        <v>5563</v>
      </c>
      <c r="I101" s="84" t="s">
        <v>5528</v>
      </c>
      <c r="J101" s="7">
        <v>1</v>
      </c>
      <c r="K101" s="7"/>
      <c r="L101" s="7">
        <v>1</v>
      </c>
      <c r="M101" s="21"/>
      <c r="N101" s="21"/>
      <c r="O101" s="19" t="s">
        <v>103</v>
      </c>
      <c r="P101" s="37">
        <v>44568</v>
      </c>
      <c r="Q101" s="34"/>
      <c r="R101" s="21" t="s">
        <v>78</v>
      </c>
      <c r="S101" s="21"/>
      <c r="T101" s="21" t="s">
        <v>73</v>
      </c>
      <c r="U101" s="21" t="s">
        <v>68</v>
      </c>
      <c r="V101" s="21" t="s">
        <v>84</v>
      </c>
      <c r="W101" s="21" t="s">
        <v>76</v>
      </c>
      <c r="X101" s="263" t="s">
        <v>5598</v>
      </c>
      <c r="Y101" s="61">
        <v>34151</v>
      </c>
      <c r="Z101" s="248"/>
      <c r="AA101" s="27"/>
      <c r="AB101" s="21"/>
      <c r="AC101" s="21" t="s">
        <v>5619</v>
      </c>
      <c r="AD101" s="21" t="s">
        <v>5624</v>
      </c>
      <c r="AE101" s="21"/>
      <c r="AF101" s="21"/>
      <c r="AG101" s="21"/>
      <c r="AH101" s="21" t="s">
        <v>68</v>
      </c>
      <c r="AI101" s="21"/>
      <c r="AJ101" s="21"/>
      <c r="AK101" s="192"/>
      <c r="AL101" s="21"/>
    </row>
    <row r="102" spans="1:38" s="94" customFormat="1" ht="14">
      <c r="A102" s="36">
        <v>6</v>
      </c>
      <c r="B102" s="19" t="s">
        <v>282</v>
      </c>
      <c r="C102" s="21" t="s">
        <v>128</v>
      </c>
      <c r="D102" s="19" t="s">
        <v>2026</v>
      </c>
      <c r="E102" s="21" t="s">
        <v>5271</v>
      </c>
      <c r="F102" s="21"/>
      <c r="G102" s="21"/>
      <c r="H102" s="55" t="s">
        <v>5564</v>
      </c>
      <c r="I102" s="8" t="s">
        <v>5529</v>
      </c>
      <c r="J102" s="7"/>
      <c r="K102" s="7">
        <v>1</v>
      </c>
      <c r="L102" s="7">
        <v>1</v>
      </c>
      <c r="M102" s="21"/>
      <c r="N102" s="21"/>
      <c r="O102" s="19" t="s">
        <v>103</v>
      </c>
      <c r="P102" s="37">
        <v>44568</v>
      </c>
      <c r="Q102" s="34"/>
      <c r="R102" s="21" t="s">
        <v>78</v>
      </c>
      <c r="S102" s="21"/>
      <c r="T102" s="21" t="s">
        <v>73</v>
      </c>
      <c r="U102" s="21" t="s">
        <v>68</v>
      </c>
      <c r="V102" s="21" t="s">
        <v>84</v>
      </c>
      <c r="W102" s="21" t="s">
        <v>88</v>
      </c>
      <c r="X102" s="268" t="s">
        <v>5599</v>
      </c>
      <c r="Y102" s="61">
        <v>34143</v>
      </c>
      <c r="Z102" s="248"/>
      <c r="AA102" s="27"/>
      <c r="AB102" s="21"/>
      <c r="AC102" s="21" t="s">
        <v>5619</v>
      </c>
      <c r="AD102" s="21" t="s">
        <v>5625</v>
      </c>
      <c r="AE102" s="21"/>
      <c r="AF102" s="21"/>
      <c r="AG102" s="21"/>
      <c r="AH102" s="21" t="s">
        <v>68</v>
      </c>
      <c r="AI102" s="21"/>
      <c r="AJ102" s="21"/>
      <c r="AK102" s="192"/>
      <c r="AL102" s="21"/>
    </row>
    <row r="103" spans="1:38" s="94" customFormat="1" ht="14">
      <c r="A103" s="36">
        <v>7</v>
      </c>
      <c r="B103" s="19" t="s">
        <v>282</v>
      </c>
      <c r="C103" s="21" t="s">
        <v>128</v>
      </c>
      <c r="D103" s="19" t="s">
        <v>2026</v>
      </c>
      <c r="E103" s="21" t="s">
        <v>5271</v>
      </c>
      <c r="F103" s="21"/>
      <c r="G103" s="21"/>
      <c r="H103" s="55" t="s">
        <v>5565</v>
      </c>
      <c r="I103" s="84" t="s">
        <v>5530</v>
      </c>
      <c r="J103" s="7">
        <v>1</v>
      </c>
      <c r="K103" s="7"/>
      <c r="L103" s="7">
        <v>1</v>
      </c>
      <c r="M103" s="21"/>
      <c r="N103" s="21"/>
      <c r="O103" s="19" t="s">
        <v>103</v>
      </c>
      <c r="P103" s="37">
        <v>44568</v>
      </c>
      <c r="Q103" s="34"/>
      <c r="R103" s="21" t="s">
        <v>78</v>
      </c>
      <c r="S103" s="21"/>
      <c r="T103" s="21" t="s">
        <v>73</v>
      </c>
      <c r="U103" s="21" t="s">
        <v>68</v>
      </c>
      <c r="V103" s="21" t="s">
        <v>180</v>
      </c>
      <c r="W103" s="21" t="s">
        <v>56</v>
      </c>
      <c r="X103" s="263" t="s">
        <v>5600</v>
      </c>
      <c r="Y103" s="61">
        <v>34966</v>
      </c>
      <c r="Z103" s="248"/>
      <c r="AA103" s="27"/>
      <c r="AB103" s="21"/>
      <c r="AC103" s="21" t="s">
        <v>5619</v>
      </c>
      <c r="AD103" s="21" t="s">
        <v>5624</v>
      </c>
      <c r="AE103" s="21"/>
      <c r="AF103" s="21"/>
      <c r="AG103" s="21"/>
      <c r="AH103" s="21" t="s">
        <v>68</v>
      </c>
      <c r="AI103" s="21"/>
      <c r="AJ103" s="21"/>
      <c r="AK103" s="192"/>
      <c r="AL103" s="21"/>
    </row>
    <row r="104" spans="1:38" s="94" customFormat="1" ht="14">
      <c r="A104" s="36">
        <v>8</v>
      </c>
      <c r="B104" s="19" t="s">
        <v>282</v>
      </c>
      <c r="C104" s="21" t="s">
        <v>128</v>
      </c>
      <c r="D104" s="19" t="s">
        <v>2026</v>
      </c>
      <c r="E104" s="21" t="s">
        <v>5271</v>
      </c>
      <c r="F104" s="21"/>
      <c r="G104" s="21"/>
      <c r="H104" s="55" t="s">
        <v>5566</v>
      </c>
      <c r="I104" s="84" t="s">
        <v>5531</v>
      </c>
      <c r="J104" s="7">
        <v>1</v>
      </c>
      <c r="K104" s="7"/>
      <c r="L104" s="7">
        <v>1</v>
      </c>
      <c r="M104" s="21"/>
      <c r="N104" s="21"/>
      <c r="O104" s="19" t="s">
        <v>103</v>
      </c>
      <c r="P104" s="37">
        <v>44568</v>
      </c>
      <c r="Q104" s="34"/>
      <c r="R104" s="27" t="s">
        <v>52</v>
      </c>
      <c r="S104" s="21"/>
      <c r="T104" s="21" t="s">
        <v>73</v>
      </c>
      <c r="U104" s="21" t="s">
        <v>68</v>
      </c>
      <c r="V104" s="21" t="s">
        <v>180</v>
      </c>
      <c r="W104" s="21" t="s">
        <v>76</v>
      </c>
      <c r="X104" s="263" t="s">
        <v>5601</v>
      </c>
      <c r="Y104" s="61">
        <v>36220</v>
      </c>
      <c r="Z104" s="248"/>
      <c r="AA104" s="27"/>
      <c r="AB104" s="21"/>
      <c r="AC104" s="21" t="s">
        <v>5619</v>
      </c>
      <c r="AD104" s="21" t="s">
        <v>5626</v>
      </c>
      <c r="AE104" s="21"/>
      <c r="AF104" s="21"/>
      <c r="AG104" s="21"/>
      <c r="AH104" s="21" t="s">
        <v>68</v>
      </c>
      <c r="AI104" s="21"/>
      <c r="AJ104" s="21"/>
      <c r="AK104" s="192"/>
      <c r="AL104" s="21"/>
    </row>
    <row r="105" spans="1:38" s="94" customFormat="1" ht="14">
      <c r="A105" s="36">
        <v>9</v>
      </c>
      <c r="B105" s="19" t="s">
        <v>282</v>
      </c>
      <c r="C105" s="21" t="s">
        <v>128</v>
      </c>
      <c r="D105" s="19" t="s">
        <v>2026</v>
      </c>
      <c r="E105" s="21" t="s">
        <v>5271</v>
      </c>
      <c r="F105" s="21"/>
      <c r="G105" s="21"/>
      <c r="H105" s="55" t="s">
        <v>5567</v>
      </c>
      <c r="I105" s="84" t="s">
        <v>5532</v>
      </c>
      <c r="J105" s="7">
        <v>1</v>
      </c>
      <c r="K105" s="7"/>
      <c r="L105" s="7">
        <v>1</v>
      </c>
      <c r="M105" s="21"/>
      <c r="N105" s="21"/>
      <c r="O105" s="19" t="s">
        <v>103</v>
      </c>
      <c r="P105" s="37">
        <v>44568</v>
      </c>
      <c r="Q105" s="34"/>
      <c r="R105" s="21" t="s">
        <v>78</v>
      </c>
      <c r="S105" s="21"/>
      <c r="T105" s="21" t="s">
        <v>73</v>
      </c>
      <c r="U105" s="21" t="s">
        <v>68</v>
      </c>
      <c r="V105" s="21" t="s">
        <v>84</v>
      </c>
      <c r="W105" s="21" t="s">
        <v>51</v>
      </c>
      <c r="X105" s="263" t="s">
        <v>5598</v>
      </c>
      <c r="Y105" s="61">
        <v>28742</v>
      </c>
      <c r="Z105" s="248"/>
      <c r="AA105" s="27"/>
      <c r="AB105" s="21"/>
      <c r="AC105" s="21" t="s">
        <v>5619</v>
      </c>
      <c r="AD105" s="21" t="s">
        <v>5627</v>
      </c>
      <c r="AE105" s="21"/>
      <c r="AF105" s="21"/>
      <c r="AG105" s="21"/>
      <c r="AH105" s="21" t="s">
        <v>68</v>
      </c>
      <c r="AI105" s="21"/>
      <c r="AJ105" s="21"/>
      <c r="AK105" s="192"/>
      <c r="AL105" s="21"/>
    </row>
    <row r="106" spans="1:38" s="94" customFormat="1" ht="14">
      <c r="A106" s="36">
        <v>10</v>
      </c>
      <c r="B106" s="19" t="s">
        <v>282</v>
      </c>
      <c r="C106" s="21" t="s">
        <v>128</v>
      </c>
      <c r="D106" s="19" t="s">
        <v>2026</v>
      </c>
      <c r="E106" s="21" t="s">
        <v>5271</v>
      </c>
      <c r="F106" s="21"/>
      <c r="G106" s="21"/>
      <c r="H106" s="55" t="s">
        <v>5568</v>
      </c>
      <c r="I106" s="84" t="s">
        <v>5533</v>
      </c>
      <c r="J106" s="7">
        <v>1</v>
      </c>
      <c r="K106" s="7"/>
      <c r="L106" s="7">
        <v>1</v>
      </c>
      <c r="M106" s="21"/>
      <c r="N106" s="21"/>
      <c r="O106" s="19" t="s">
        <v>103</v>
      </c>
      <c r="P106" s="37">
        <v>44568</v>
      </c>
      <c r="Q106" s="34"/>
      <c r="R106" s="21" t="s">
        <v>81</v>
      </c>
      <c r="S106" s="21"/>
      <c r="T106" s="21" t="s">
        <v>73</v>
      </c>
      <c r="U106" s="21" t="s">
        <v>68</v>
      </c>
      <c r="V106" s="21" t="s">
        <v>84</v>
      </c>
      <c r="W106" s="21" t="s">
        <v>76</v>
      </c>
      <c r="X106" s="263" t="s">
        <v>5600</v>
      </c>
      <c r="Y106" s="61">
        <v>37812</v>
      </c>
      <c r="Z106" s="248"/>
      <c r="AA106" s="27"/>
      <c r="AB106" s="21"/>
      <c r="AC106" s="21" t="s">
        <v>5619</v>
      </c>
      <c r="AD106" s="21" t="s">
        <v>5628</v>
      </c>
      <c r="AE106" s="21"/>
      <c r="AF106" s="21"/>
      <c r="AG106" s="21"/>
      <c r="AH106" s="21" t="s">
        <v>68</v>
      </c>
      <c r="AI106" s="21"/>
      <c r="AJ106" s="21"/>
      <c r="AK106" s="192"/>
      <c r="AL106" s="21"/>
    </row>
    <row r="107" spans="1:38" s="94" customFormat="1" ht="14">
      <c r="A107" s="36">
        <v>11</v>
      </c>
      <c r="B107" s="19" t="s">
        <v>282</v>
      </c>
      <c r="C107" s="21" t="s">
        <v>128</v>
      </c>
      <c r="D107" s="19" t="s">
        <v>2026</v>
      </c>
      <c r="E107" s="21" t="s">
        <v>5271</v>
      </c>
      <c r="F107" s="21"/>
      <c r="G107" s="21"/>
      <c r="H107" s="55" t="s">
        <v>5569</v>
      </c>
      <c r="I107" s="84" t="s">
        <v>5534</v>
      </c>
      <c r="J107" s="7">
        <v>1</v>
      </c>
      <c r="K107" s="7"/>
      <c r="L107" s="7">
        <v>1</v>
      </c>
      <c r="M107" s="21"/>
      <c r="N107" s="21"/>
      <c r="O107" s="19" t="s">
        <v>103</v>
      </c>
      <c r="P107" s="37">
        <v>44568</v>
      </c>
      <c r="Q107" s="34"/>
      <c r="R107" s="21" t="s">
        <v>81</v>
      </c>
      <c r="S107" s="21"/>
      <c r="T107" s="21" t="s">
        <v>73</v>
      </c>
      <c r="U107" s="21" t="s">
        <v>68</v>
      </c>
      <c r="V107" s="21" t="s">
        <v>84</v>
      </c>
      <c r="W107" s="21" t="s">
        <v>76</v>
      </c>
      <c r="X107" s="263" t="s">
        <v>5602</v>
      </c>
      <c r="Y107" s="61">
        <v>35329</v>
      </c>
      <c r="Z107" s="248"/>
      <c r="AA107" s="27"/>
      <c r="AB107" s="21"/>
      <c r="AC107" s="21" t="s">
        <v>5619</v>
      </c>
      <c r="AD107" s="21" t="s">
        <v>5629</v>
      </c>
      <c r="AE107" s="21"/>
      <c r="AF107" s="21"/>
      <c r="AG107" s="21"/>
      <c r="AH107" s="21" t="s">
        <v>68</v>
      </c>
      <c r="AI107" s="21"/>
      <c r="AJ107" s="21"/>
      <c r="AK107" s="192"/>
      <c r="AL107" s="21"/>
    </row>
    <row r="108" spans="1:38" s="94" customFormat="1" ht="14">
      <c r="A108" s="36">
        <v>12</v>
      </c>
      <c r="B108" s="19" t="s">
        <v>282</v>
      </c>
      <c r="C108" s="21" t="s">
        <v>128</v>
      </c>
      <c r="D108" s="19" t="s">
        <v>2026</v>
      </c>
      <c r="E108" s="21" t="s">
        <v>5271</v>
      </c>
      <c r="F108" s="21"/>
      <c r="G108" s="21"/>
      <c r="H108" s="55" t="s">
        <v>5570</v>
      </c>
      <c r="I108" s="84" t="s">
        <v>5535</v>
      </c>
      <c r="J108" s="7">
        <v>1</v>
      </c>
      <c r="K108" s="7"/>
      <c r="L108" s="7">
        <v>1</v>
      </c>
      <c r="M108" s="21"/>
      <c r="N108" s="21"/>
      <c r="O108" s="19" t="s">
        <v>103</v>
      </c>
      <c r="P108" s="37">
        <v>44568</v>
      </c>
      <c r="Q108" s="34"/>
      <c r="R108" s="21" t="s">
        <v>81</v>
      </c>
      <c r="S108" s="21"/>
      <c r="T108" s="21" t="s">
        <v>63</v>
      </c>
      <c r="U108" s="21" t="s">
        <v>68</v>
      </c>
      <c r="V108" s="21" t="s">
        <v>84</v>
      </c>
      <c r="W108" s="21" t="s">
        <v>76</v>
      </c>
      <c r="X108" s="263" t="s">
        <v>5603</v>
      </c>
      <c r="Y108" s="61">
        <v>37214</v>
      </c>
      <c r="Z108" s="248"/>
      <c r="AA108" s="27"/>
      <c r="AB108" s="21"/>
      <c r="AC108" s="21" t="s">
        <v>5619</v>
      </c>
      <c r="AD108" s="21" t="s">
        <v>5630</v>
      </c>
      <c r="AE108" s="21"/>
      <c r="AF108" s="21"/>
      <c r="AG108" s="21"/>
      <c r="AH108" s="21" t="s">
        <v>68</v>
      </c>
      <c r="AI108" s="21"/>
      <c r="AJ108" s="21"/>
      <c r="AK108" s="192"/>
      <c r="AL108" s="21"/>
    </row>
    <row r="109" spans="1:38" s="94" customFormat="1" ht="14">
      <c r="A109" s="36">
        <v>13</v>
      </c>
      <c r="B109" s="19" t="s">
        <v>282</v>
      </c>
      <c r="C109" s="21" t="s">
        <v>128</v>
      </c>
      <c r="D109" s="19" t="s">
        <v>2026</v>
      </c>
      <c r="E109" s="21" t="s">
        <v>5271</v>
      </c>
      <c r="F109" s="21"/>
      <c r="G109" s="21"/>
      <c r="H109" s="55" t="s">
        <v>5571</v>
      </c>
      <c r="I109" s="84" t="s">
        <v>5536</v>
      </c>
      <c r="J109" s="7"/>
      <c r="K109" s="7">
        <v>1</v>
      </c>
      <c r="L109" s="7">
        <v>1</v>
      </c>
      <c r="M109" s="21"/>
      <c r="N109" s="21"/>
      <c r="O109" s="19" t="s">
        <v>103</v>
      </c>
      <c r="P109" s="37">
        <v>44568</v>
      </c>
      <c r="Q109" s="34"/>
      <c r="R109" s="21" t="s">
        <v>81</v>
      </c>
      <c r="S109" s="21"/>
      <c r="T109" s="21" t="s">
        <v>63</v>
      </c>
      <c r="U109" s="21" t="s">
        <v>68</v>
      </c>
      <c r="V109" s="21" t="s">
        <v>84</v>
      </c>
      <c r="W109" s="21" t="s">
        <v>76</v>
      </c>
      <c r="X109" s="263" t="s">
        <v>2747</v>
      </c>
      <c r="Y109" s="61">
        <v>32942</v>
      </c>
      <c r="Z109" s="248"/>
      <c r="AA109" s="27"/>
      <c r="AB109" s="21"/>
      <c r="AC109" s="21" t="s">
        <v>5619</v>
      </c>
      <c r="AD109" s="21" t="s">
        <v>5631</v>
      </c>
      <c r="AE109" s="21"/>
      <c r="AF109" s="21"/>
      <c r="AG109" s="21"/>
      <c r="AH109" s="21" t="s">
        <v>68</v>
      </c>
      <c r="AI109" s="21"/>
      <c r="AJ109" s="21"/>
      <c r="AK109" s="192"/>
      <c r="AL109" s="21"/>
    </row>
    <row r="110" spans="1:38" s="94" customFormat="1" ht="14">
      <c r="A110" s="36">
        <v>14</v>
      </c>
      <c r="B110" s="19" t="s">
        <v>282</v>
      </c>
      <c r="C110" s="21" t="s">
        <v>128</v>
      </c>
      <c r="D110" s="19" t="s">
        <v>2026</v>
      </c>
      <c r="E110" s="21" t="s">
        <v>5271</v>
      </c>
      <c r="F110" s="21"/>
      <c r="G110" s="21"/>
      <c r="H110" s="55" t="s">
        <v>5572</v>
      </c>
      <c r="I110" s="8" t="s">
        <v>5537</v>
      </c>
      <c r="J110" s="7">
        <v>1</v>
      </c>
      <c r="K110" s="7"/>
      <c r="L110" s="7">
        <v>1</v>
      </c>
      <c r="M110" s="21"/>
      <c r="N110" s="21"/>
      <c r="O110" s="19" t="s">
        <v>103</v>
      </c>
      <c r="P110" s="37">
        <v>44568</v>
      </c>
      <c r="Q110" s="34"/>
      <c r="R110" s="21" t="s">
        <v>78</v>
      </c>
      <c r="S110" s="21"/>
      <c r="T110" s="21" t="s">
        <v>73</v>
      </c>
      <c r="U110" s="21" t="s">
        <v>68</v>
      </c>
      <c r="V110" s="21" t="s">
        <v>2583</v>
      </c>
      <c r="W110" s="21" t="s">
        <v>71</v>
      </c>
      <c r="X110" s="268" t="s">
        <v>5604</v>
      </c>
      <c r="Y110" s="61">
        <v>25423</v>
      </c>
      <c r="Z110" s="248"/>
      <c r="AA110" s="27"/>
      <c r="AB110" s="21"/>
      <c r="AC110" s="21" t="s">
        <v>5619</v>
      </c>
      <c r="AD110" s="21" t="s">
        <v>5632</v>
      </c>
      <c r="AE110" s="21"/>
      <c r="AF110" s="21"/>
      <c r="AG110" s="21"/>
      <c r="AH110" s="21" t="s">
        <v>68</v>
      </c>
      <c r="AI110" s="21"/>
      <c r="AJ110" s="21"/>
      <c r="AK110" s="192"/>
      <c r="AL110" s="21"/>
    </row>
    <row r="111" spans="1:38" s="94" customFormat="1" ht="14">
      <c r="A111" s="36">
        <v>15</v>
      </c>
      <c r="B111" s="19" t="s">
        <v>282</v>
      </c>
      <c r="C111" s="21" t="s">
        <v>128</v>
      </c>
      <c r="D111" s="19" t="s">
        <v>2026</v>
      </c>
      <c r="E111" s="21" t="s">
        <v>5271</v>
      </c>
      <c r="F111" s="21"/>
      <c r="G111" s="21"/>
      <c r="H111" s="55" t="s">
        <v>5573</v>
      </c>
      <c r="I111" s="84" t="s">
        <v>5538</v>
      </c>
      <c r="J111" s="7"/>
      <c r="K111" s="7">
        <v>1</v>
      </c>
      <c r="L111" s="7">
        <v>1</v>
      </c>
      <c r="M111" s="21"/>
      <c r="N111" s="21"/>
      <c r="O111" s="19" t="s">
        <v>103</v>
      </c>
      <c r="P111" s="37">
        <v>44568</v>
      </c>
      <c r="Q111" s="34"/>
      <c r="R111" s="27" t="s">
        <v>52</v>
      </c>
      <c r="S111" s="21"/>
      <c r="T111" s="21" t="s">
        <v>63</v>
      </c>
      <c r="U111" s="21" t="s">
        <v>68</v>
      </c>
      <c r="V111" s="21" t="s">
        <v>84</v>
      </c>
      <c r="W111" s="21" t="s">
        <v>76</v>
      </c>
      <c r="X111" s="263" t="s">
        <v>2747</v>
      </c>
      <c r="Y111" s="61">
        <v>31796</v>
      </c>
      <c r="Z111" s="248"/>
      <c r="AA111" s="27"/>
      <c r="AB111" s="21"/>
      <c r="AC111" s="21" t="s">
        <v>5619</v>
      </c>
      <c r="AD111" s="21" t="s">
        <v>5633</v>
      </c>
      <c r="AE111" s="21"/>
      <c r="AF111" s="21"/>
      <c r="AG111" s="21"/>
      <c r="AH111" s="21" t="s">
        <v>68</v>
      </c>
      <c r="AI111" s="21"/>
      <c r="AJ111" s="21"/>
      <c r="AK111" s="192"/>
      <c r="AL111" s="21"/>
    </row>
    <row r="112" spans="1:38" s="94" customFormat="1" ht="14">
      <c r="A112" s="36">
        <v>16</v>
      </c>
      <c r="B112" s="19" t="s">
        <v>282</v>
      </c>
      <c r="C112" s="21" t="s">
        <v>128</v>
      </c>
      <c r="D112" s="19" t="s">
        <v>2026</v>
      </c>
      <c r="E112" s="21" t="s">
        <v>5271</v>
      </c>
      <c r="F112" s="21"/>
      <c r="G112" s="21"/>
      <c r="H112" s="55" t="s">
        <v>5574</v>
      </c>
      <c r="I112" s="84" t="s">
        <v>5539</v>
      </c>
      <c r="J112" s="7"/>
      <c r="K112" s="7">
        <v>1</v>
      </c>
      <c r="L112" s="7">
        <v>1</v>
      </c>
      <c r="M112" s="21"/>
      <c r="N112" s="21"/>
      <c r="O112" s="19" t="s">
        <v>103</v>
      </c>
      <c r="P112" s="37">
        <v>44568</v>
      </c>
      <c r="Q112" s="34"/>
      <c r="R112" s="27" t="s">
        <v>52</v>
      </c>
      <c r="S112" s="21"/>
      <c r="T112" s="21" t="s">
        <v>73</v>
      </c>
      <c r="U112" s="21" t="s">
        <v>68</v>
      </c>
      <c r="V112" s="21" t="s">
        <v>180</v>
      </c>
      <c r="W112" s="21" t="s">
        <v>76</v>
      </c>
      <c r="X112" s="263" t="s">
        <v>5605</v>
      </c>
      <c r="Y112" s="61">
        <v>34406</v>
      </c>
      <c r="Z112" s="248"/>
      <c r="AA112" s="27"/>
      <c r="AB112" s="21"/>
      <c r="AC112" s="21" t="s">
        <v>5619</v>
      </c>
      <c r="AD112" s="21" t="s">
        <v>5634</v>
      </c>
      <c r="AE112" s="21"/>
      <c r="AF112" s="21"/>
      <c r="AG112" s="21"/>
      <c r="AH112" s="21" t="s">
        <v>68</v>
      </c>
      <c r="AI112" s="21"/>
      <c r="AJ112" s="21"/>
      <c r="AK112" s="192"/>
      <c r="AL112" s="21"/>
    </row>
    <row r="113" spans="1:38" s="94" customFormat="1" ht="14">
      <c r="A113" s="36">
        <v>17</v>
      </c>
      <c r="B113" s="19" t="s">
        <v>282</v>
      </c>
      <c r="C113" s="21" t="s">
        <v>128</v>
      </c>
      <c r="D113" s="19" t="s">
        <v>2026</v>
      </c>
      <c r="E113" s="21" t="s">
        <v>5271</v>
      </c>
      <c r="F113" s="21"/>
      <c r="G113" s="21"/>
      <c r="H113" s="55" t="s">
        <v>5575</v>
      </c>
      <c r="I113" s="8" t="s">
        <v>5540</v>
      </c>
      <c r="J113" s="7">
        <v>1</v>
      </c>
      <c r="K113" s="7"/>
      <c r="L113" s="7">
        <v>1</v>
      </c>
      <c r="M113" s="21"/>
      <c r="N113" s="21"/>
      <c r="O113" s="19" t="s">
        <v>103</v>
      </c>
      <c r="P113" s="37">
        <v>44568</v>
      </c>
      <c r="Q113" s="34"/>
      <c r="R113" s="21" t="s">
        <v>54</v>
      </c>
      <c r="S113" s="21" t="s">
        <v>87</v>
      </c>
      <c r="T113" s="21" t="s">
        <v>73</v>
      </c>
      <c r="U113" s="21" t="s">
        <v>68</v>
      </c>
      <c r="V113" s="21" t="s">
        <v>140</v>
      </c>
      <c r="W113" s="21" t="s">
        <v>76</v>
      </c>
      <c r="X113" s="145" t="s">
        <v>5606</v>
      </c>
      <c r="Y113" s="61">
        <v>32383</v>
      </c>
      <c r="Z113" s="248"/>
      <c r="AA113" s="27"/>
      <c r="AB113" s="21"/>
      <c r="AC113" s="21" t="s">
        <v>5619</v>
      </c>
      <c r="AD113" s="21" t="s">
        <v>5635</v>
      </c>
      <c r="AE113" s="21"/>
      <c r="AF113" s="21"/>
      <c r="AG113" s="21"/>
      <c r="AH113" s="21" t="s">
        <v>68</v>
      </c>
      <c r="AI113" s="21"/>
      <c r="AJ113" s="21"/>
      <c r="AK113" s="192"/>
      <c r="AL113" s="21"/>
    </row>
    <row r="114" spans="1:38" s="94" customFormat="1" ht="14">
      <c r="A114" s="36">
        <v>18</v>
      </c>
      <c r="B114" s="19" t="s">
        <v>282</v>
      </c>
      <c r="C114" s="21" t="s">
        <v>128</v>
      </c>
      <c r="D114" s="19" t="s">
        <v>2026</v>
      </c>
      <c r="E114" s="21" t="s">
        <v>5271</v>
      </c>
      <c r="F114" s="21"/>
      <c r="G114" s="21"/>
      <c r="H114" s="55" t="s">
        <v>5576</v>
      </c>
      <c r="I114" s="8" t="s">
        <v>5541</v>
      </c>
      <c r="J114" s="7">
        <v>1</v>
      </c>
      <c r="K114" s="7"/>
      <c r="L114" s="7">
        <v>1</v>
      </c>
      <c r="M114" s="21"/>
      <c r="N114" s="21"/>
      <c r="O114" s="19" t="s">
        <v>103</v>
      </c>
      <c r="P114" s="37">
        <v>44568</v>
      </c>
      <c r="Q114" s="34"/>
      <c r="R114" s="21" t="s">
        <v>54</v>
      </c>
      <c r="S114" s="21" t="s">
        <v>55</v>
      </c>
      <c r="T114" s="21" t="s">
        <v>73</v>
      </c>
      <c r="U114" s="21" t="s">
        <v>68</v>
      </c>
      <c r="V114" s="21" t="s">
        <v>140</v>
      </c>
      <c r="W114" s="21" t="s">
        <v>56</v>
      </c>
      <c r="X114" s="145" t="s">
        <v>5607</v>
      </c>
      <c r="Y114" s="61">
        <v>32759</v>
      </c>
      <c r="Z114" s="248"/>
      <c r="AA114" s="27"/>
      <c r="AB114" s="21"/>
      <c r="AC114" s="21" t="s">
        <v>5619</v>
      </c>
      <c r="AD114" s="21" t="s">
        <v>5636</v>
      </c>
      <c r="AE114" s="21"/>
      <c r="AF114" s="21"/>
      <c r="AG114" s="21"/>
      <c r="AH114" s="21" t="s">
        <v>68</v>
      </c>
      <c r="AI114" s="21"/>
      <c r="AJ114" s="21"/>
      <c r="AK114" s="192"/>
      <c r="AL114" s="21"/>
    </row>
    <row r="115" spans="1:38" s="94" customFormat="1" ht="14">
      <c r="A115" s="36">
        <v>19</v>
      </c>
      <c r="B115" s="19" t="s">
        <v>282</v>
      </c>
      <c r="C115" s="21" t="s">
        <v>128</v>
      </c>
      <c r="D115" s="19" t="s">
        <v>2026</v>
      </c>
      <c r="E115" s="21" t="s">
        <v>5271</v>
      </c>
      <c r="F115" s="21"/>
      <c r="G115" s="21"/>
      <c r="H115" s="55" t="s">
        <v>5577</v>
      </c>
      <c r="I115" s="8" t="s">
        <v>5542</v>
      </c>
      <c r="J115" s="7">
        <v>1</v>
      </c>
      <c r="K115" s="7"/>
      <c r="L115" s="7">
        <v>1</v>
      </c>
      <c r="M115" s="21"/>
      <c r="N115" s="21"/>
      <c r="O115" s="19" t="s">
        <v>103</v>
      </c>
      <c r="P115" s="37">
        <v>44568</v>
      </c>
      <c r="Q115" s="34"/>
      <c r="R115" s="21" t="s">
        <v>81</v>
      </c>
      <c r="S115" s="21"/>
      <c r="T115" s="21" t="s">
        <v>73</v>
      </c>
      <c r="U115" s="21" t="s">
        <v>68</v>
      </c>
      <c r="V115" s="21" t="s">
        <v>140</v>
      </c>
      <c r="W115" s="21" t="s">
        <v>76</v>
      </c>
      <c r="X115" s="145" t="s">
        <v>5608</v>
      </c>
      <c r="Y115" s="61">
        <v>36475</v>
      </c>
      <c r="Z115" s="248"/>
      <c r="AA115" s="27"/>
      <c r="AB115" s="21"/>
      <c r="AC115" s="21" t="s">
        <v>5619</v>
      </c>
      <c r="AD115" s="21" t="s">
        <v>5652</v>
      </c>
      <c r="AE115" s="21"/>
      <c r="AF115" s="21"/>
      <c r="AG115" s="21"/>
      <c r="AH115" s="21" t="s">
        <v>68</v>
      </c>
      <c r="AI115" s="21"/>
      <c r="AJ115" s="21"/>
      <c r="AK115" s="192"/>
      <c r="AL115" s="21"/>
    </row>
    <row r="116" spans="1:38" s="94" customFormat="1" ht="14">
      <c r="A116" s="36">
        <v>20</v>
      </c>
      <c r="B116" s="19" t="s">
        <v>282</v>
      </c>
      <c r="C116" s="21" t="s">
        <v>128</v>
      </c>
      <c r="D116" s="19" t="s">
        <v>2026</v>
      </c>
      <c r="E116" s="21" t="s">
        <v>5271</v>
      </c>
      <c r="F116" s="21"/>
      <c r="G116" s="21"/>
      <c r="H116" s="55" t="s">
        <v>5578</v>
      </c>
      <c r="I116" s="8" t="s">
        <v>5543</v>
      </c>
      <c r="J116" s="7">
        <v>1</v>
      </c>
      <c r="K116" s="7"/>
      <c r="L116" s="7">
        <v>1</v>
      </c>
      <c r="M116" s="21"/>
      <c r="N116" s="21"/>
      <c r="O116" s="19" t="s">
        <v>103</v>
      </c>
      <c r="P116" s="37">
        <v>44568</v>
      </c>
      <c r="Q116" s="34"/>
      <c r="R116" s="21" t="s">
        <v>78</v>
      </c>
      <c r="S116" s="21"/>
      <c r="T116" s="21" t="s">
        <v>49</v>
      </c>
      <c r="U116" s="21" t="s">
        <v>50</v>
      </c>
      <c r="V116" s="21" t="s">
        <v>50</v>
      </c>
      <c r="W116" s="21" t="s">
        <v>71</v>
      </c>
      <c r="X116" s="268" t="s">
        <v>2427</v>
      </c>
      <c r="Y116" s="61">
        <v>28001</v>
      </c>
      <c r="Z116" s="248"/>
      <c r="AA116" s="27"/>
      <c r="AB116" s="21"/>
      <c r="AC116" s="21" t="s">
        <v>5619</v>
      </c>
      <c r="AD116" s="21" t="s">
        <v>5653</v>
      </c>
      <c r="AE116" s="21"/>
      <c r="AF116" s="21"/>
      <c r="AG116" s="21"/>
      <c r="AH116" s="21" t="s">
        <v>214</v>
      </c>
      <c r="AI116" s="21"/>
      <c r="AJ116" s="21"/>
      <c r="AK116" s="192"/>
      <c r="AL116" s="21"/>
    </row>
    <row r="117" spans="1:38" s="94" customFormat="1" ht="14">
      <c r="A117" s="36">
        <v>21</v>
      </c>
      <c r="B117" s="19" t="s">
        <v>282</v>
      </c>
      <c r="C117" s="21" t="s">
        <v>128</v>
      </c>
      <c r="D117" s="19" t="s">
        <v>2026</v>
      </c>
      <c r="E117" s="21" t="s">
        <v>5271</v>
      </c>
      <c r="F117" s="21"/>
      <c r="G117" s="21"/>
      <c r="H117" s="60" t="s">
        <v>5579</v>
      </c>
      <c r="I117" s="8" t="s">
        <v>5544</v>
      </c>
      <c r="J117" s="7">
        <v>1</v>
      </c>
      <c r="K117" s="7"/>
      <c r="L117" s="7">
        <v>1</v>
      </c>
      <c r="M117" s="21"/>
      <c r="N117" s="21"/>
      <c r="O117" s="19" t="s">
        <v>103</v>
      </c>
      <c r="P117" s="37">
        <v>44568</v>
      </c>
      <c r="Q117" s="34"/>
      <c r="R117" s="21" t="s">
        <v>81</v>
      </c>
      <c r="S117" s="21"/>
      <c r="T117" s="21" t="s">
        <v>63</v>
      </c>
      <c r="U117" s="21" t="s">
        <v>64</v>
      </c>
      <c r="V117" s="21" t="s">
        <v>5654</v>
      </c>
      <c r="W117" s="21" t="s">
        <v>76</v>
      </c>
      <c r="X117" s="145" t="s">
        <v>5609</v>
      </c>
      <c r="Y117" s="61">
        <v>33653</v>
      </c>
      <c r="Z117" s="248"/>
      <c r="AA117" s="27"/>
      <c r="AB117" s="21"/>
      <c r="AC117" s="21" t="s">
        <v>5619</v>
      </c>
      <c r="AD117" s="21" t="s">
        <v>5655</v>
      </c>
      <c r="AE117" s="21"/>
      <c r="AF117" s="21"/>
      <c r="AG117" s="21"/>
      <c r="AH117" s="21"/>
      <c r="AI117" s="21"/>
      <c r="AJ117" s="21"/>
      <c r="AK117" s="192"/>
      <c r="AL117" s="21"/>
    </row>
    <row r="118" spans="1:38" s="94" customFormat="1" ht="14">
      <c r="A118" s="36">
        <v>22</v>
      </c>
      <c r="B118" s="19" t="s">
        <v>282</v>
      </c>
      <c r="C118" s="21" t="s">
        <v>128</v>
      </c>
      <c r="D118" s="19" t="s">
        <v>2026</v>
      </c>
      <c r="E118" s="21" t="s">
        <v>5271</v>
      </c>
      <c r="F118" s="21"/>
      <c r="G118" s="21"/>
      <c r="H118" s="55" t="s">
        <v>5580</v>
      </c>
      <c r="I118" s="84" t="s">
        <v>5545</v>
      </c>
      <c r="J118" s="7">
        <v>1</v>
      </c>
      <c r="K118" s="7"/>
      <c r="L118" s="7">
        <v>1</v>
      </c>
      <c r="M118" s="21"/>
      <c r="N118" s="21"/>
      <c r="O118" s="19" t="s">
        <v>103</v>
      </c>
      <c r="P118" s="37">
        <v>44568</v>
      </c>
      <c r="Q118" s="34"/>
      <c r="R118" s="21" t="s">
        <v>81</v>
      </c>
      <c r="S118" s="21"/>
      <c r="T118" s="21" t="s">
        <v>63</v>
      </c>
      <c r="U118" s="21" t="s">
        <v>68</v>
      </c>
      <c r="V118" s="21" t="s">
        <v>234</v>
      </c>
      <c r="W118" s="21" t="s">
        <v>51</v>
      </c>
      <c r="X118" s="263" t="s">
        <v>234</v>
      </c>
      <c r="Y118" s="61">
        <v>27991</v>
      </c>
      <c r="Z118" s="248"/>
      <c r="AA118" s="27"/>
      <c r="AB118" s="21"/>
      <c r="AC118" s="21" t="s">
        <v>5619</v>
      </c>
      <c r="AD118" s="21" t="s">
        <v>5656</v>
      </c>
      <c r="AE118" s="21"/>
      <c r="AF118" s="21"/>
      <c r="AG118" s="21"/>
      <c r="AH118" s="21" t="s">
        <v>68</v>
      </c>
      <c r="AI118" s="21"/>
      <c r="AJ118" s="21"/>
      <c r="AK118" s="192"/>
      <c r="AL118" s="21"/>
    </row>
    <row r="119" spans="1:38" s="94" customFormat="1" ht="14">
      <c r="A119" s="36">
        <v>23</v>
      </c>
      <c r="B119" s="19" t="s">
        <v>282</v>
      </c>
      <c r="C119" s="21" t="s">
        <v>128</v>
      </c>
      <c r="D119" s="19" t="s">
        <v>2026</v>
      </c>
      <c r="E119" s="21" t="s">
        <v>5271</v>
      </c>
      <c r="F119" s="21"/>
      <c r="G119" s="21"/>
      <c r="H119" s="55" t="s">
        <v>5581</v>
      </c>
      <c r="I119" s="84" t="s">
        <v>5546</v>
      </c>
      <c r="J119" s="7"/>
      <c r="K119" s="7">
        <v>1</v>
      </c>
      <c r="L119" s="7">
        <v>1</v>
      </c>
      <c r="M119" s="21"/>
      <c r="N119" s="21"/>
      <c r="O119" s="19" t="s">
        <v>103</v>
      </c>
      <c r="P119" s="37">
        <v>44568</v>
      </c>
      <c r="Q119" s="34"/>
      <c r="R119" s="21" t="s">
        <v>78</v>
      </c>
      <c r="S119" s="21"/>
      <c r="T119" s="21" t="s">
        <v>49</v>
      </c>
      <c r="U119" s="21" t="s">
        <v>126</v>
      </c>
      <c r="V119" s="21" t="s">
        <v>144</v>
      </c>
      <c r="W119" s="21" t="s">
        <v>204</v>
      </c>
      <c r="X119" s="263" t="s">
        <v>5610</v>
      </c>
      <c r="Y119" s="61">
        <v>35705</v>
      </c>
      <c r="Z119" s="248"/>
      <c r="AA119" s="27"/>
      <c r="AB119" s="21"/>
      <c r="AC119" s="21" t="s">
        <v>5619</v>
      </c>
      <c r="AD119" s="21" t="s">
        <v>5657</v>
      </c>
      <c r="AE119" s="21"/>
      <c r="AF119" s="21"/>
      <c r="AG119" s="21"/>
      <c r="AH119" s="21" t="s">
        <v>126</v>
      </c>
      <c r="AI119" s="21"/>
      <c r="AJ119" s="21"/>
      <c r="AK119" s="192"/>
      <c r="AL119" s="21"/>
    </row>
    <row r="120" spans="1:38" s="94" customFormat="1" ht="14">
      <c r="A120" s="36">
        <v>25</v>
      </c>
      <c r="B120" s="19" t="s">
        <v>282</v>
      </c>
      <c r="C120" s="21" t="s">
        <v>128</v>
      </c>
      <c r="D120" s="19" t="s">
        <v>2026</v>
      </c>
      <c r="E120" s="21" t="s">
        <v>5271</v>
      </c>
      <c r="F120" s="21"/>
      <c r="G120" s="21"/>
      <c r="H120" s="55" t="s">
        <v>5583</v>
      </c>
      <c r="I120" s="84" t="s">
        <v>5548</v>
      </c>
      <c r="J120" s="7"/>
      <c r="K120" s="7">
        <v>1</v>
      </c>
      <c r="L120" s="7">
        <v>1</v>
      </c>
      <c r="M120" s="21"/>
      <c r="N120" s="21"/>
      <c r="O120" s="19" t="s">
        <v>103</v>
      </c>
      <c r="P120" s="37">
        <v>44568</v>
      </c>
      <c r="Q120" s="34"/>
      <c r="R120" s="21" t="s">
        <v>81</v>
      </c>
      <c r="S120" s="21"/>
      <c r="T120" s="21" t="s">
        <v>73</v>
      </c>
      <c r="U120" s="21" t="s">
        <v>68</v>
      </c>
      <c r="V120" s="21" t="s">
        <v>140</v>
      </c>
      <c r="W120" s="21" t="s">
        <v>204</v>
      </c>
      <c r="X120" s="263" t="s">
        <v>5612</v>
      </c>
      <c r="Y120" s="61">
        <v>37092</v>
      </c>
      <c r="Z120" s="248"/>
      <c r="AA120" s="27"/>
      <c r="AB120" s="21"/>
      <c r="AC120" s="21" t="s">
        <v>5619</v>
      </c>
      <c r="AD120" s="21" t="s">
        <v>5659</v>
      </c>
      <c r="AE120" s="21"/>
      <c r="AF120" s="21"/>
      <c r="AG120" s="21"/>
      <c r="AH120" s="21" t="s">
        <v>68</v>
      </c>
      <c r="AI120" s="21"/>
      <c r="AJ120" s="21"/>
      <c r="AK120" s="192"/>
      <c r="AL120" s="21"/>
    </row>
    <row r="121" spans="1:38" s="94" customFormat="1" ht="14">
      <c r="A121" s="36">
        <v>26</v>
      </c>
      <c r="B121" s="19" t="s">
        <v>282</v>
      </c>
      <c r="C121" s="21" t="s">
        <v>128</v>
      </c>
      <c r="D121" s="19" t="s">
        <v>2026</v>
      </c>
      <c r="E121" s="21" t="s">
        <v>5271</v>
      </c>
      <c r="F121" s="21"/>
      <c r="G121" s="21"/>
      <c r="H121" s="55" t="s">
        <v>5584</v>
      </c>
      <c r="I121" s="543" t="s">
        <v>5549</v>
      </c>
      <c r="J121" s="7"/>
      <c r="K121" s="7">
        <v>1</v>
      </c>
      <c r="L121" s="7">
        <v>1</v>
      </c>
      <c r="M121" s="21"/>
      <c r="N121" s="21"/>
      <c r="O121" s="19" t="s">
        <v>103</v>
      </c>
      <c r="P121" s="37">
        <v>44568</v>
      </c>
      <c r="Q121" s="34"/>
      <c r="R121" s="21" t="s">
        <v>54</v>
      </c>
      <c r="S121" s="21"/>
      <c r="T121" s="21" t="s">
        <v>73</v>
      </c>
      <c r="U121" s="21" t="s">
        <v>68</v>
      </c>
      <c r="V121" s="21" t="s">
        <v>140</v>
      </c>
      <c r="W121" s="21" t="s">
        <v>204</v>
      </c>
      <c r="X121" s="263" t="s">
        <v>5613</v>
      </c>
      <c r="Y121" s="61">
        <v>35714</v>
      </c>
      <c r="Z121" s="248"/>
      <c r="AA121" s="27"/>
      <c r="AB121" s="21"/>
      <c r="AC121" s="21" t="s">
        <v>5619</v>
      </c>
      <c r="AD121" s="21" t="s">
        <v>5660</v>
      </c>
      <c r="AE121" s="21"/>
      <c r="AF121" s="21"/>
      <c r="AG121" s="21"/>
      <c r="AH121" s="21" t="s">
        <v>68</v>
      </c>
      <c r="AI121" s="21"/>
      <c r="AJ121" s="21"/>
      <c r="AK121" s="192"/>
      <c r="AL121" s="21"/>
    </row>
    <row r="122" spans="1:38" s="94" customFormat="1" ht="14">
      <c r="A122" s="36">
        <v>28</v>
      </c>
      <c r="B122" s="19" t="s">
        <v>282</v>
      </c>
      <c r="C122" s="21" t="s">
        <v>128</v>
      </c>
      <c r="D122" s="19" t="s">
        <v>2026</v>
      </c>
      <c r="E122" s="21" t="s">
        <v>5271</v>
      </c>
      <c r="F122" s="21"/>
      <c r="G122" s="21"/>
      <c r="H122" s="60" t="s">
        <v>5586</v>
      </c>
      <c r="I122" s="8" t="s">
        <v>5637</v>
      </c>
      <c r="J122" s="7">
        <v>1</v>
      </c>
      <c r="K122" s="7"/>
      <c r="L122" s="7">
        <v>1</v>
      </c>
      <c r="M122" s="21"/>
      <c r="N122" s="21"/>
      <c r="O122" s="19" t="s">
        <v>103</v>
      </c>
      <c r="P122" s="37">
        <v>44568</v>
      </c>
      <c r="Q122" s="34"/>
      <c r="R122" s="21" t="s">
        <v>81</v>
      </c>
      <c r="S122" s="21"/>
      <c r="T122" s="21" t="s">
        <v>73</v>
      </c>
      <c r="U122" s="21" t="s">
        <v>64</v>
      </c>
      <c r="V122" s="21" t="s">
        <v>82</v>
      </c>
      <c r="W122" s="21" t="s">
        <v>71</v>
      </c>
      <c r="X122" s="145" t="s">
        <v>244</v>
      </c>
      <c r="Y122" s="61">
        <v>26611</v>
      </c>
      <c r="Z122" s="248"/>
      <c r="AA122" s="27"/>
      <c r="AB122" s="21"/>
      <c r="AC122" s="21" t="s">
        <v>5638</v>
      </c>
      <c r="AD122" s="21" t="s">
        <v>5639</v>
      </c>
      <c r="AE122" s="21"/>
      <c r="AF122" s="21"/>
      <c r="AG122" s="21"/>
      <c r="AH122" s="21" t="s">
        <v>64</v>
      </c>
      <c r="AI122" s="21"/>
      <c r="AJ122" s="21"/>
      <c r="AK122" s="192"/>
      <c r="AL122" s="21"/>
    </row>
    <row r="123" spans="1:38" s="94" customFormat="1" ht="14">
      <c r="A123" s="36">
        <v>30</v>
      </c>
      <c r="B123" s="19" t="s">
        <v>282</v>
      </c>
      <c r="C123" s="21" t="s">
        <v>128</v>
      </c>
      <c r="D123" s="19" t="s">
        <v>2026</v>
      </c>
      <c r="E123" s="21" t="s">
        <v>5271</v>
      </c>
      <c r="F123" s="21"/>
      <c r="G123" s="21"/>
      <c r="H123" s="55" t="s">
        <v>5588</v>
      </c>
      <c r="I123" s="84" t="s">
        <v>5552</v>
      </c>
      <c r="J123" s="7"/>
      <c r="K123" s="7">
        <v>1</v>
      </c>
      <c r="L123" s="7">
        <v>1</v>
      </c>
      <c r="M123" s="21"/>
      <c r="N123" s="21"/>
      <c r="O123" s="19" t="s">
        <v>103</v>
      </c>
      <c r="P123" s="37">
        <v>44568</v>
      </c>
      <c r="Q123" s="34"/>
      <c r="R123" s="21" t="s">
        <v>81</v>
      </c>
      <c r="S123" s="21"/>
      <c r="T123" s="21" t="s">
        <v>73</v>
      </c>
      <c r="U123" s="21" t="s">
        <v>64</v>
      </c>
      <c r="V123" s="21" t="s">
        <v>82</v>
      </c>
      <c r="W123" s="21" t="s">
        <v>88</v>
      </c>
      <c r="X123" s="263" t="s">
        <v>5615</v>
      </c>
      <c r="Y123" s="61">
        <v>27937</v>
      </c>
      <c r="Z123" s="248"/>
      <c r="AA123" s="27"/>
      <c r="AB123" s="21"/>
      <c r="AC123" s="21" t="s">
        <v>5638</v>
      </c>
      <c r="AD123" s="21" t="s">
        <v>5641</v>
      </c>
      <c r="AE123" s="21"/>
      <c r="AF123" s="21"/>
      <c r="AG123" s="21" t="s">
        <v>74</v>
      </c>
      <c r="AH123" s="21"/>
      <c r="AI123" s="21"/>
      <c r="AJ123" s="21"/>
      <c r="AK123" s="192"/>
      <c r="AL123" s="21"/>
    </row>
    <row r="124" spans="1:38" s="94" customFormat="1" ht="14">
      <c r="A124" s="36">
        <v>31</v>
      </c>
      <c r="B124" s="19" t="s">
        <v>282</v>
      </c>
      <c r="C124" s="21" t="s">
        <v>128</v>
      </c>
      <c r="D124" s="19" t="s">
        <v>2026</v>
      </c>
      <c r="E124" s="21" t="s">
        <v>5271</v>
      </c>
      <c r="F124" s="21"/>
      <c r="G124" s="21"/>
      <c r="H124" s="55" t="s">
        <v>5589</v>
      </c>
      <c r="I124" s="84" t="s">
        <v>5553</v>
      </c>
      <c r="J124" s="7">
        <v>1</v>
      </c>
      <c r="K124" s="7"/>
      <c r="L124" s="7">
        <v>1</v>
      </c>
      <c r="M124" s="21"/>
      <c r="N124" s="21"/>
      <c r="O124" s="19" t="s">
        <v>103</v>
      </c>
      <c r="P124" s="37">
        <v>44568</v>
      </c>
      <c r="Q124" s="34"/>
      <c r="R124" s="21" t="s">
        <v>81</v>
      </c>
      <c r="S124" s="21"/>
      <c r="T124" s="21" t="s">
        <v>49</v>
      </c>
      <c r="U124" s="21" t="s">
        <v>50</v>
      </c>
      <c r="V124" s="21" t="s">
        <v>111</v>
      </c>
      <c r="W124" s="21" t="s">
        <v>76</v>
      </c>
      <c r="X124" s="263" t="s">
        <v>112</v>
      </c>
      <c r="Y124" s="61">
        <v>32240</v>
      </c>
      <c r="Z124" s="248"/>
      <c r="AA124" s="27"/>
      <c r="AB124" s="21"/>
      <c r="AC124" s="21" t="s">
        <v>5638</v>
      </c>
      <c r="AD124" s="21" t="s">
        <v>5642</v>
      </c>
      <c r="AE124" s="21"/>
      <c r="AF124" s="21"/>
      <c r="AG124" s="21"/>
      <c r="AH124" s="21" t="s">
        <v>110</v>
      </c>
      <c r="AI124" s="21"/>
      <c r="AJ124" s="21"/>
      <c r="AK124" s="192"/>
      <c r="AL124" s="21"/>
    </row>
    <row r="125" spans="1:38" s="94" customFormat="1" ht="14">
      <c r="A125" s="36">
        <v>32</v>
      </c>
      <c r="B125" s="19" t="s">
        <v>282</v>
      </c>
      <c r="C125" s="21" t="s">
        <v>128</v>
      </c>
      <c r="D125" s="19" t="s">
        <v>2026</v>
      </c>
      <c r="E125" s="21" t="s">
        <v>5271</v>
      </c>
      <c r="F125" s="21"/>
      <c r="G125" s="21"/>
      <c r="H125" s="55" t="s">
        <v>5590</v>
      </c>
      <c r="I125" s="84" t="s">
        <v>5554</v>
      </c>
      <c r="J125" s="7">
        <v>1</v>
      </c>
      <c r="K125" s="7"/>
      <c r="L125" s="7">
        <v>1</v>
      </c>
      <c r="M125" s="21"/>
      <c r="N125" s="21"/>
      <c r="O125" s="19" t="s">
        <v>103</v>
      </c>
      <c r="P125" s="37">
        <v>44568</v>
      </c>
      <c r="Q125" s="34"/>
      <c r="R125" s="21" t="s">
        <v>81</v>
      </c>
      <c r="S125" s="21"/>
      <c r="T125" s="21" t="s">
        <v>49</v>
      </c>
      <c r="U125" s="21" t="s">
        <v>50</v>
      </c>
      <c r="V125" s="21" t="s">
        <v>50</v>
      </c>
      <c r="W125" s="21" t="s">
        <v>56</v>
      </c>
      <c r="X125" s="263" t="s">
        <v>153</v>
      </c>
      <c r="Y125" s="61">
        <v>31799</v>
      </c>
      <c r="Z125" s="248"/>
      <c r="AA125" s="27"/>
      <c r="AB125" s="21"/>
      <c r="AC125" s="21" t="s">
        <v>5638</v>
      </c>
      <c r="AD125" s="21" t="s">
        <v>5643</v>
      </c>
      <c r="AE125" s="21"/>
      <c r="AF125" s="21"/>
      <c r="AG125" s="21"/>
      <c r="AH125" s="21" t="s">
        <v>5644</v>
      </c>
      <c r="AI125" s="21"/>
      <c r="AJ125" s="21"/>
      <c r="AK125" s="192"/>
      <c r="AL125" s="21"/>
    </row>
    <row r="126" spans="1:38" s="94" customFormat="1" ht="14">
      <c r="A126" s="36">
        <v>34</v>
      </c>
      <c r="B126" s="19" t="s">
        <v>282</v>
      </c>
      <c r="C126" s="21" t="s">
        <v>128</v>
      </c>
      <c r="D126" s="19" t="s">
        <v>2026</v>
      </c>
      <c r="E126" s="21" t="s">
        <v>5271</v>
      </c>
      <c r="F126" s="21"/>
      <c r="G126" s="21"/>
      <c r="H126" s="55" t="s">
        <v>5592</v>
      </c>
      <c r="I126" s="84" t="s">
        <v>5556</v>
      </c>
      <c r="J126" s="7"/>
      <c r="K126" s="7">
        <v>1</v>
      </c>
      <c r="L126" s="7">
        <v>1</v>
      </c>
      <c r="M126" s="21"/>
      <c r="N126" s="21"/>
      <c r="O126" s="19" t="s">
        <v>103</v>
      </c>
      <c r="P126" s="37">
        <v>44568</v>
      </c>
      <c r="Q126" s="34"/>
      <c r="R126" s="21" t="s">
        <v>81</v>
      </c>
      <c r="S126" s="21"/>
      <c r="T126" s="21" t="s">
        <v>63</v>
      </c>
      <c r="U126" s="21" t="s">
        <v>68</v>
      </c>
      <c r="V126" s="21" t="s">
        <v>84</v>
      </c>
      <c r="W126" s="21" t="s">
        <v>88</v>
      </c>
      <c r="X126" s="263" t="s">
        <v>5616</v>
      </c>
      <c r="Y126" s="61">
        <v>30764</v>
      </c>
      <c r="Z126" s="248"/>
      <c r="AA126" s="27"/>
      <c r="AB126" s="21"/>
      <c r="AC126" s="21" t="s">
        <v>5638</v>
      </c>
      <c r="AD126" s="21" t="s">
        <v>5646</v>
      </c>
      <c r="AE126" s="21"/>
      <c r="AF126" s="21"/>
      <c r="AG126" s="21"/>
      <c r="AH126" s="21" t="s">
        <v>68</v>
      </c>
      <c r="AI126" s="21"/>
      <c r="AJ126" s="21"/>
      <c r="AK126" s="192"/>
      <c r="AL126" s="21"/>
    </row>
    <row r="127" spans="1:38" s="94" customFormat="1" ht="14.5" thickBot="1">
      <c r="A127" s="36">
        <v>36</v>
      </c>
      <c r="B127" s="19" t="s">
        <v>282</v>
      </c>
      <c r="C127" s="21" t="s">
        <v>128</v>
      </c>
      <c r="D127" s="19" t="s">
        <v>2026</v>
      </c>
      <c r="E127" s="21" t="s">
        <v>5271</v>
      </c>
      <c r="F127" s="21"/>
      <c r="G127" s="21"/>
      <c r="H127" s="55" t="s">
        <v>5648</v>
      </c>
      <c r="I127" s="84" t="s">
        <v>5558</v>
      </c>
      <c r="J127" s="7">
        <v>1</v>
      </c>
      <c r="K127" s="7"/>
      <c r="L127" s="7">
        <v>1</v>
      </c>
      <c r="M127" s="21"/>
      <c r="N127" s="21"/>
      <c r="O127" s="19" t="s">
        <v>103</v>
      </c>
      <c r="P127" s="37">
        <v>44568</v>
      </c>
      <c r="Q127" s="34"/>
      <c r="R127" s="27" t="s">
        <v>52</v>
      </c>
      <c r="S127" s="21"/>
      <c r="T127" s="21" t="s">
        <v>73</v>
      </c>
      <c r="U127" s="21" t="s">
        <v>68</v>
      </c>
      <c r="V127" s="21" t="s">
        <v>84</v>
      </c>
      <c r="W127" s="21" t="s">
        <v>76</v>
      </c>
      <c r="X127" s="263" t="s">
        <v>5618</v>
      </c>
      <c r="Y127" s="61">
        <v>29330</v>
      </c>
      <c r="Z127" s="248"/>
      <c r="AA127" s="27"/>
      <c r="AB127" s="21"/>
      <c r="AC127" s="21" t="s">
        <v>5638</v>
      </c>
      <c r="AD127" s="21" t="s">
        <v>5649</v>
      </c>
      <c r="AE127" s="21"/>
      <c r="AF127" s="21"/>
      <c r="AG127" s="21" t="s">
        <v>74</v>
      </c>
      <c r="AH127" s="21"/>
      <c r="AI127" s="21"/>
      <c r="AJ127" s="21"/>
      <c r="AK127" s="192"/>
      <c r="AL127" s="21"/>
    </row>
    <row r="128" spans="1:38" ht="14.5" thickTop="1">
      <c r="A128" s="225"/>
      <c r="B128" s="14"/>
      <c r="C128" s="9"/>
      <c r="D128" s="9"/>
      <c r="E128" s="9"/>
      <c r="F128" s="9"/>
      <c r="G128" s="9"/>
      <c r="H128" s="9"/>
      <c r="I128" s="10"/>
      <c r="J128" s="226">
        <f>SUM(J97:J127)</f>
        <v>22</v>
      </c>
      <c r="K128" s="226">
        <f>SUM(K97:K127)</f>
        <v>9</v>
      </c>
      <c r="L128" s="226">
        <f>SUM(L97:L127)</f>
        <v>31</v>
      </c>
      <c r="M128" s="226">
        <f>SUM(M97:M127)</f>
        <v>0</v>
      </c>
      <c r="N128" s="226">
        <f>SUM(N97:N127)</f>
        <v>0</v>
      </c>
      <c r="O128" s="11"/>
      <c r="P128" s="13"/>
      <c r="Q128" s="12"/>
      <c r="R128" s="13"/>
      <c r="S128" s="9"/>
      <c r="T128" s="9"/>
      <c r="U128" s="9"/>
      <c r="V128" s="9"/>
      <c r="W128" s="9"/>
      <c r="X128" s="10"/>
      <c r="Y128" s="227"/>
      <c r="Z128" s="14"/>
      <c r="AA128" s="14"/>
      <c r="AB128" s="14"/>
      <c r="AC128" s="9"/>
      <c r="AD128" s="9"/>
      <c r="AE128" s="9"/>
      <c r="AF128" s="9"/>
      <c r="AG128" s="9"/>
      <c r="AH128" s="9"/>
      <c r="AI128" s="14"/>
      <c r="AJ128" s="14"/>
      <c r="AK128" s="15"/>
      <c r="AL128" s="228"/>
    </row>
    <row r="129" spans="1:38" ht="14">
      <c r="A129" s="229"/>
      <c r="B129" s="230"/>
      <c r="C129" s="231"/>
      <c r="D129" s="231"/>
      <c r="E129" s="231"/>
      <c r="F129" s="231"/>
      <c r="G129" s="231"/>
      <c r="H129" s="231"/>
      <c r="I129" s="232"/>
      <c r="J129" s="813">
        <f>J128+K128</f>
        <v>31</v>
      </c>
      <c r="K129" s="813"/>
      <c r="L129" s="814">
        <f>L128+M128+N128</f>
        <v>31</v>
      </c>
      <c r="M129" s="815"/>
      <c r="N129" s="816"/>
      <c r="O129" s="233"/>
      <c r="P129" s="234"/>
      <c r="Q129" s="233"/>
      <c r="R129" s="231"/>
      <c r="S129" s="231"/>
      <c r="T129" s="232"/>
      <c r="U129" s="231"/>
      <c r="V129" s="231"/>
      <c r="W129" s="232"/>
      <c r="X129" s="235"/>
      <c r="Y129" s="230"/>
      <c r="Z129" s="230"/>
      <c r="AA129" s="230"/>
      <c r="AB129" s="231"/>
      <c r="AC129" s="231"/>
      <c r="AD129" s="231"/>
      <c r="AE129" s="231"/>
      <c r="AF129" s="231"/>
      <c r="AG129" s="231"/>
      <c r="AH129" s="230"/>
      <c r="AI129" s="230"/>
      <c r="AJ129" s="236"/>
      <c r="AK129" s="237"/>
      <c r="AL129" s="237"/>
    </row>
    <row r="130" spans="1:38">
      <c r="A130" s="105"/>
      <c r="O130" s="106"/>
      <c r="P130" s="88"/>
      <c r="T130" s="89"/>
      <c r="W130" s="89"/>
      <c r="X130" s="91"/>
      <c r="Y130" s="88"/>
      <c r="AJ130" s="92"/>
    </row>
    <row r="134" spans="1:38" s="94" customFormat="1" ht="14">
      <c r="A134" s="36">
        <v>24</v>
      </c>
      <c r="B134" s="19" t="s">
        <v>282</v>
      </c>
      <c r="C134" s="21" t="s">
        <v>128</v>
      </c>
      <c r="D134" s="19" t="s">
        <v>2026</v>
      </c>
      <c r="E134" s="21" t="s">
        <v>5271</v>
      </c>
      <c r="F134" s="21"/>
      <c r="G134" s="21"/>
      <c r="H134" s="55" t="s">
        <v>5582</v>
      </c>
      <c r="I134" s="685" t="s">
        <v>5547</v>
      </c>
      <c r="J134" s="7">
        <v>1</v>
      </c>
      <c r="K134" s="7"/>
      <c r="L134" s="7">
        <v>1</v>
      </c>
      <c r="M134" s="21"/>
      <c r="N134" s="21"/>
      <c r="O134" s="19" t="s">
        <v>103</v>
      </c>
      <c r="P134" s="37">
        <v>44568</v>
      </c>
      <c r="Q134" s="34"/>
      <c r="R134" s="21" t="s">
        <v>78</v>
      </c>
      <c r="S134" s="21"/>
      <c r="T134" s="21" t="s">
        <v>73</v>
      </c>
      <c r="U134" s="21" t="s">
        <v>68</v>
      </c>
      <c r="V134" s="21" t="s">
        <v>140</v>
      </c>
      <c r="W134" s="21" t="s">
        <v>56</v>
      </c>
      <c r="X134" s="263" t="s">
        <v>5611</v>
      </c>
      <c r="Y134" s="61">
        <v>35520</v>
      </c>
      <c r="Z134" s="248"/>
      <c r="AA134" s="27"/>
      <c r="AB134" s="21"/>
      <c r="AC134" s="21" t="s">
        <v>5619</v>
      </c>
      <c r="AD134" s="21" t="s">
        <v>5658</v>
      </c>
      <c r="AE134" s="21"/>
      <c r="AF134" s="21"/>
      <c r="AG134" s="21"/>
      <c r="AH134" s="21" t="s">
        <v>68</v>
      </c>
      <c r="AI134" s="21"/>
      <c r="AJ134" s="21"/>
      <c r="AK134" s="192"/>
      <c r="AL134" s="21"/>
    </row>
    <row r="135" spans="1:38" s="94" customFormat="1" ht="14">
      <c r="A135" s="36">
        <v>27</v>
      </c>
      <c r="B135" s="19" t="s">
        <v>282</v>
      </c>
      <c r="C135" s="21" t="s">
        <v>128</v>
      </c>
      <c r="D135" s="19" t="s">
        <v>2026</v>
      </c>
      <c r="E135" s="21" t="s">
        <v>5271</v>
      </c>
      <c r="F135" s="21"/>
      <c r="G135" s="21"/>
      <c r="H135" s="55" t="s">
        <v>5585</v>
      </c>
      <c r="I135" s="685" t="s">
        <v>5550</v>
      </c>
      <c r="J135" s="7">
        <v>1</v>
      </c>
      <c r="K135" s="7"/>
      <c r="L135" s="7">
        <v>1</v>
      </c>
      <c r="M135" s="21"/>
      <c r="N135" s="21"/>
      <c r="O135" s="19" t="s">
        <v>103</v>
      </c>
      <c r="P135" s="37">
        <v>44568</v>
      </c>
      <c r="Q135" s="34"/>
      <c r="R135" s="21" t="s">
        <v>58</v>
      </c>
      <c r="S135" s="21"/>
      <c r="T135" s="21" t="s">
        <v>73</v>
      </c>
      <c r="U135" s="21" t="s">
        <v>68</v>
      </c>
      <c r="V135" s="21" t="s">
        <v>140</v>
      </c>
      <c r="W135" s="21" t="s">
        <v>76</v>
      </c>
      <c r="X135" s="263" t="s">
        <v>289</v>
      </c>
      <c r="Y135" s="61">
        <v>37191</v>
      </c>
      <c r="Z135" s="248"/>
      <c r="AA135" s="27"/>
      <c r="AB135" s="21"/>
      <c r="AC135" s="21" t="s">
        <v>5619</v>
      </c>
      <c r="AD135" s="21" t="s">
        <v>5661</v>
      </c>
      <c r="AE135" s="21"/>
      <c r="AF135" s="21"/>
      <c r="AG135" s="21"/>
      <c r="AH135" s="21" t="s">
        <v>68</v>
      </c>
      <c r="AI135" s="21"/>
      <c r="AJ135" s="21"/>
      <c r="AK135" s="192"/>
      <c r="AL135" s="21"/>
    </row>
    <row r="136" spans="1:38" s="94" customFormat="1" ht="14">
      <c r="A136" s="36">
        <v>29</v>
      </c>
      <c r="B136" s="19" t="s">
        <v>282</v>
      </c>
      <c r="C136" s="21" t="s">
        <v>128</v>
      </c>
      <c r="D136" s="19" t="s">
        <v>2026</v>
      </c>
      <c r="E136" s="21" t="s">
        <v>5271</v>
      </c>
      <c r="F136" s="21"/>
      <c r="G136" s="21"/>
      <c r="H136" s="55" t="s">
        <v>5587</v>
      </c>
      <c r="I136" s="685" t="s">
        <v>5551</v>
      </c>
      <c r="J136" s="7">
        <v>1</v>
      </c>
      <c r="K136" s="7"/>
      <c r="L136" s="7">
        <v>1</v>
      </c>
      <c r="M136" s="21"/>
      <c r="N136" s="21"/>
      <c r="O136" s="19" t="s">
        <v>103</v>
      </c>
      <c r="P136" s="37">
        <v>44568</v>
      </c>
      <c r="Q136" s="34"/>
      <c r="R136" s="21" t="s">
        <v>54</v>
      </c>
      <c r="S136" s="21" t="s">
        <v>62</v>
      </c>
      <c r="T136" s="21" t="s">
        <v>73</v>
      </c>
      <c r="U136" s="21" t="s">
        <v>68</v>
      </c>
      <c r="V136" s="21" t="s">
        <v>140</v>
      </c>
      <c r="W136" s="21" t="s">
        <v>76</v>
      </c>
      <c r="X136" s="263" t="s">
        <v>5614</v>
      </c>
      <c r="Y136" s="61">
        <v>36803</v>
      </c>
      <c r="Z136" s="248"/>
      <c r="AA136" s="27"/>
      <c r="AB136" s="21"/>
      <c r="AC136" s="21" t="s">
        <v>5638</v>
      </c>
      <c r="AD136" s="21" t="s">
        <v>5640</v>
      </c>
      <c r="AE136" s="21"/>
      <c r="AF136" s="21"/>
      <c r="AG136" s="21"/>
      <c r="AH136" s="21" t="s">
        <v>68</v>
      </c>
      <c r="AI136" s="21"/>
      <c r="AJ136" s="21"/>
      <c r="AK136" s="192"/>
      <c r="AL136" s="21"/>
    </row>
    <row r="137" spans="1:38" s="94" customFormat="1" ht="14">
      <c r="A137" s="36">
        <v>33</v>
      </c>
      <c r="B137" s="19" t="s">
        <v>282</v>
      </c>
      <c r="C137" s="21" t="s">
        <v>128</v>
      </c>
      <c r="D137" s="19" t="s">
        <v>2026</v>
      </c>
      <c r="E137" s="21" t="s">
        <v>5271</v>
      </c>
      <c r="F137" s="21"/>
      <c r="G137" s="21"/>
      <c r="H137" s="55" t="s">
        <v>5591</v>
      </c>
      <c r="I137" s="685" t="s">
        <v>5555</v>
      </c>
      <c r="J137" s="7">
        <v>1</v>
      </c>
      <c r="K137" s="7"/>
      <c r="L137" s="7">
        <v>1</v>
      </c>
      <c r="M137" s="21"/>
      <c r="N137" s="21"/>
      <c r="O137" s="19" t="s">
        <v>103</v>
      </c>
      <c r="P137" s="37">
        <v>44568</v>
      </c>
      <c r="Q137" s="34"/>
      <c r="R137" s="21" t="s">
        <v>78</v>
      </c>
      <c r="S137" s="21"/>
      <c r="T137" s="21" t="s">
        <v>73</v>
      </c>
      <c r="U137" s="21" t="s">
        <v>68</v>
      </c>
      <c r="V137" s="21" t="s">
        <v>140</v>
      </c>
      <c r="W137" s="21" t="s">
        <v>76</v>
      </c>
      <c r="X137" s="263" t="s">
        <v>150</v>
      </c>
      <c r="Y137" s="61">
        <v>33450</v>
      </c>
      <c r="Z137" s="248"/>
      <c r="AA137" s="27"/>
      <c r="AB137" s="21"/>
      <c r="AC137" s="21" t="s">
        <v>5638</v>
      </c>
      <c r="AD137" s="21" t="s">
        <v>5645</v>
      </c>
      <c r="AE137" s="21"/>
      <c r="AF137" s="21"/>
      <c r="AG137" s="21" t="s">
        <v>74</v>
      </c>
      <c r="AH137" s="21"/>
      <c r="AI137" s="21"/>
      <c r="AJ137" s="21"/>
      <c r="AK137" s="192"/>
      <c r="AL137" s="21"/>
    </row>
    <row r="138" spans="1:38" s="94" customFormat="1" ht="14">
      <c r="A138" s="36">
        <v>35</v>
      </c>
      <c r="B138" s="19" t="s">
        <v>282</v>
      </c>
      <c r="C138" s="21" t="s">
        <v>128</v>
      </c>
      <c r="D138" s="19" t="s">
        <v>2026</v>
      </c>
      <c r="E138" s="21" t="s">
        <v>5271</v>
      </c>
      <c r="F138" s="21"/>
      <c r="G138" s="21"/>
      <c r="H138" s="55" t="s">
        <v>5593</v>
      </c>
      <c r="I138" s="691" t="s">
        <v>5557</v>
      </c>
      <c r="J138" s="7">
        <v>1</v>
      </c>
      <c r="K138" s="7"/>
      <c r="L138" s="7">
        <v>1</v>
      </c>
      <c r="M138" s="21"/>
      <c r="N138" s="21"/>
      <c r="O138" s="19" t="s">
        <v>103</v>
      </c>
      <c r="P138" s="37">
        <v>44568</v>
      </c>
      <c r="Q138" s="34"/>
      <c r="R138" s="21" t="s">
        <v>81</v>
      </c>
      <c r="S138" s="21"/>
      <c r="T138" s="21" t="s">
        <v>73</v>
      </c>
      <c r="U138" s="21" t="s">
        <v>68</v>
      </c>
      <c r="V138" s="21" t="s">
        <v>140</v>
      </c>
      <c r="W138" s="21" t="s">
        <v>51</v>
      </c>
      <c r="X138" s="145" t="s">
        <v>5617</v>
      </c>
      <c r="Y138" s="61">
        <v>36257</v>
      </c>
      <c r="Z138" s="248"/>
      <c r="AA138" s="27"/>
      <c r="AB138" s="21"/>
      <c r="AC138" s="21" t="s">
        <v>5638</v>
      </c>
      <c r="AD138" s="21" t="s">
        <v>5647</v>
      </c>
      <c r="AE138" s="21"/>
      <c r="AF138" s="21"/>
      <c r="AG138" s="21"/>
      <c r="AH138" s="21" t="s">
        <v>68</v>
      </c>
      <c r="AI138" s="21"/>
      <c r="AJ138" s="21"/>
      <c r="AK138" s="192"/>
      <c r="AL138" s="21"/>
    </row>
    <row r="139" spans="1:38" s="637" customFormat="1" ht="14">
      <c r="A139" s="1">
        <v>26</v>
      </c>
      <c r="B139" s="47" t="s">
        <v>282</v>
      </c>
      <c r="C139" s="1" t="s">
        <v>128</v>
      </c>
      <c r="D139" s="1" t="s">
        <v>2026</v>
      </c>
      <c r="E139" s="1" t="s">
        <v>173</v>
      </c>
      <c r="F139" s="29"/>
      <c r="G139" s="1" t="s">
        <v>4502</v>
      </c>
      <c r="H139" s="5" t="s">
        <v>4409</v>
      </c>
      <c r="I139" s="688" t="s">
        <v>4410</v>
      </c>
      <c r="J139" s="7">
        <v>1</v>
      </c>
      <c r="K139" s="7"/>
      <c r="L139" s="7"/>
      <c r="M139" s="7">
        <v>1</v>
      </c>
      <c r="N139" s="1"/>
      <c r="O139" s="1" t="s">
        <v>105</v>
      </c>
      <c r="P139" s="20">
        <v>44452</v>
      </c>
      <c r="Q139" s="4" t="str">
        <f ca="1">DATEDIF(P139,NOW(),"Y")&amp;" Tahun "&amp;DATEDIF(P139,NOW(),"YM")&amp;" Bulan"&amp;DATEDIF(P139,NOW(),"MD")&amp;" Hari"</f>
        <v>0 Tahun 10 Bulan23 Hari</v>
      </c>
      <c r="R139" s="1" t="s">
        <v>78</v>
      </c>
      <c r="S139" s="1"/>
      <c r="T139" s="1" t="s">
        <v>73</v>
      </c>
      <c r="U139" s="1" t="s">
        <v>68</v>
      </c>
      <c r="V139" s="1" t="s">
        <v>140</v>
      </c>
      <c r="W139" s="1" t="s">
        <v>76</v>
      </c>
      <c r="X139" s="2" t="s">
        <v>2758</v>
      </c>
      <c r="Y139" s="71">
        <v>35652</v>
      </c>
      <c r="Z139" s="4" t="str">
        <f ca="1">DATEDIF(Y139,NOW(),"Y")&amp;" Tahun "&amp;DATEDIF(Y139,NOW(),"YM")&amp;" Bulan"</f>
        <v>24 Tahun 11 Bulan</v>
      </c>
      <c r="AA139" s="1"/>
      <c r="AB139" s="1"/>
      <c r="AC139" s="1" t="s">
        <v>4647</v>
      </c>
      <c r="AD139" s="1" t="s">
        <v>4411</v>
      </c>
      <c r="AE139" s="1"/>
      <c r="AF139" s="1"/>
      <c r="AG139" s="1"/>
      <c r="AH139" s="1" t="s">
        <v>68</v>
      </c>
      <c r="AI139" s="1"/>
      <c r="AJ139" s="1"/>
      <c r="AK139" s="286"/>
      <c r="AL139" s="1"/>
    </row>
  </sheetData>
  <autoFilter ref="A1:AL129"/>
  <mergeCells count="84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29:K129"/>
    <mergeCell ref="L129:N129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  <mergeCell ref="A31:A32"/>
    <mergeCell ref="B31:B32"/>
    <mergeCell ref="C31:D31"/>
    <mergeCell ref="E31:E32"/>
    <mergeCell ref="F31:F32"/>
    <mergeCell ref="G31:G32"/>
    <mergeCell ref="H31:H32"/>
    <mergeCell ref="I31:I32"/>
    <mergeCell ref="J31:K31"/>
    <mergeCell ref="L31:N31"/>
    <mergeCell ref="O31:O32"/>
    <mergeCell ref="P31:Q31"/>
    <mergeCell ref="R31:R32"/>
    <mergeCell ref="S31:S32"/>
    <mergeCell ref="T31:T32"/>
    <mergeCell ref="U31:V31"/>
    <mergeCell ref="W31:W32"/>
    <mergeCell ref="X31:Y31"/>
    <mergeCell ref="Z31:Z32"/>
    <mergeCell ref="AA31:AB31"/>
    <mergeCell ref="AC31:AD31"/>
    <mergeCell ref="AE31:AH31"/>
    <mergeCell ref="AI31:AI32"/>
    <mergeCell ref="AJ31:AJ32"/>
    <mergeCell ref="AK31:AK32"/>
    <mergeCell ref="O95:O96"/>
    <mergeCell ref="P95:Q95"/>
    <mergeCell ref="R95:R96"/>
    <mergeCell ref="S95:S96"/>
    <mergeCell ref="T95:T96"/>
    <mergeCell ref="G95:G96"/>
    <mergeCell ref="H95:H96"/>
    <mergeCell ref="I95:I96"/>
    <mergeCell ref="J95:K95"/>
    <mergeCell ref="L95:N95"/>
    <mergeCell ref="A95:A96"/>
    <mergeCell ref="B95:B96"/>
    <mergeCell ref="C95:D95"/>
    <mergeCell ref="E95:E96"/>
    <mergeCell ref="F95:F96"/>
    <mergeCell ref="AL95:AL96"/>
    <mergeCell ref="J89:K89"/>
    <mergeCell ref="L89:N89"/>
    <mergeCell ref="J26:K26"/>
    <mergeCell ref="L26:N26"/>
    <mergeCell ref="AC95:AD95"/>
    <mergeCell ref="AE95:AH95"/>
    <mergeCell ref="AI95:AI96"/>
    <mergeCell ref="AJ95:AJ96"/>
    <mergeCell ref="AK95:AK96"/>
    <mergeCell ref="U95:V95"/>
    <mergeCell ref="W95:W96"/>
    <mergeCell ref="X95:Y95"/>
    <mergeCell ref="Z95:Z96"/>
    <mergeCell ref="AA95:AB95"/>
    <mergeCell ref="AL31:AL32"/>
  </mergeCells>
  <conditionalFormatting sqref="G4:G5">
    <cfRule type="duplicateValues" dxfId="27" priority="18"/>
  </conditionalFormatting>
  <conditionalFormatting sqref="G4:G5">
    <cfRule type="duplicateValues" dxfId="26" priority="19"/>
  </conditionalFormatting>
  <conditionalFormatting sqref="H4:H5">
    <cfRule type="duplicateValues" dxfId="25" priority="17"/>
  </conditionalFormatting>
  <conditionalFormatting sqref="G4:G5">
    <cfRule type="duplicateValues" dxfId="24" priority="20"/>
  </conditionalFormatting>
  <conditionalFormatting sqref="H4:H5">
    <cfRule type="duplicateValues" dxfId="23" priority="21"/>
  </conditionalFormatting>
  <conditionalFormatting sqref="G31:G32">
    <cfRule type="duplicateValues" dxfId="22" priority="8"/>
  </conditionalFormatting>
  <conditionalFormatting sqref="G31:G32">
    <cfRule type="duplicateValues" dxfId="21" priority="9"/>
  </conditionalFormatting>
  <conditionalFormatting sqref="H31:H32">
    <cfRule type="duplicateValues" dxfId="20" priority="7"/>
  </conditionalFormatting>
  <conditionalFormatting sqref="G31:G32">
    <cfRule type="duplicateValues" dxfId="19" priority="10"/>
  </conditionalFormatting>
  <conditionalFormatting sqref="H31:H32">
    <cfRule type="duplicateValues" dxfId="18" priority="11"/>
  </conditionalFormatting>
  <conditionalFormatting sqref="G95:G96">
    <cfRule type="duplicateValues" dxfId="17" priority="2"/>
  </conditionalFormatting>
  <conditionalFormatting sqref="G95:G96">
    <cfRule type="duplicateValues" dxfId="16" priority="3"/>
  </conditionalFormatting>
  <conditionalFormatting sqref="H95:H96">
    <cfRule type="duplicateValues" dxfId="15" priority="1"/>
  </conditionalFormatting>
  <conditionalFormatting sqref="G95:G96">
    <cfRule type="duplicateValues" dxfId="14" priority="4"/>
  </conditionalFormatting>
  <conditionalFormatting sqref="H95:H96">
    <cfRule type="duplicateValues" dxfId="13" priority="5"/>
  </conditionalFormatting>
  <conditionalFormatting sqref="I4:I5">
    <cfRule type="duplicateValues" dxfId="12" priority="57"/>
  </conditionalFormatting>
  <conditionalFormatting sqref="I31:I32">
    <cfRule type="duplicateValues" dxfId="11" priority="58"/>
  </conditionalFormatting>
  <conditionalFormatting sqref="I95:I96">
    <cfRule type="duplicateValues" dxfId="10" priority="5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3"/>
  <sheetViews>
    <sheetView topLeftCell="A10" zoomScale="70" zoomScaleNormal="70" workbookViewId="0">
      <selection activeCell="E130" sqref="E130"/>
    </sheetView>
  </sheetViews>
  <sheetFormatPr defaultColWidth="9.1796875" defaultRowHeight="13"/>
  <cols>
    <col min="1" max="1" width="6.26953125" style="109" customWidth="1"/>
    <col min="2" max="2" width="13.26953125" style="87" customWidth="1"/>
    <col min="3" max="3" width="17" style="88" customWidth="1"/>
    <col min="4" max="4" width="21.1796875" style="88" customWidth="1"/>
    <col min="5" max="5" width="30.1796875" style="88" customWidth="1"/>
    <col min="6" max="6" width="16.54296875" style="88" customWidth="1"/>
    <col min="7" max="7" width="17.453125" style="88" customWidth="1"/>
    <col min="8" max="8" width="17" style="88" customWidth="1"/>
    <col min="9" max="9" width="32.81640625" style="89" customWidth="1"/>
    <col min="10" max="10" width="5.36328125" style="88" customWidth="1"/>
    <col min="11" max="11" width="5.26953125" style="88" customWidth="1"/>
    <col min="12" max="13" width="6.7265625" style="88" customWidth="1"/>
    <col min="14" max="14" width="5.453125" style="88" customWidth="1"/>
    <col min="15" max="15" width="6.7265625" style="88" customWidth="1"/>
    <col min="16" max="16" width="16.7265625" style="90" customWidth="1"/>
    <col min="17" max="17" width="21" style="88" customWidth="1"/>
    <col min="18" max="18" width="10.7265625" style="88" customWidth="1"/>
    <col min="19" max="19" width="18.26953125" style="88" customWidth="1"/>
    <col min="20" max="20" width="12.1796875" style="88" customWidth="1"/>
    <col min="21" max="21" width="12.54296875" style="88" bestFit="1" customWidth="1"/>
    <col min="22" max="22" width="14" style="88" customWidth="1"/>
    <col min="23" max="23" width="12.7265625" style="88" customWidth="1"/>
    <col min="24" max="24" width="16.7265625" style="89" customWidth="1"/>
    <col min="25" max="25" width="17.81640625" style="91" customWidth="1"/>
    <col min="26" max="26" width="18.26953125" style="88" customWidth="1"/>
    <col min="27" max="28" width="14.26953125" style="88" customWidth="1"/>
    <col min="29" max="29" width="26" style="88" customWidth="1"/>
    <col min="30" max="30" width="97.7265625" style="88" customWidth="1"/>
    <col min="31" max="31" width="13.26953125" style="88" bestFit="1" customWidth="1"/>
    <col min="32" max="32" width="20.54296875" style="88" customWidth="1"/>
    <col min="33" max="33" width="14.81640625" style="88" bestFit="1" customWidth="1"/>
    <col min="34" max="34" width="14" style="88" bestFit="1" customWidth="1"/>
    <col min="35" max="35" width="18.81640625" style="88" customWidth="1"/>
    <col min="36" max="36" width="19.54296875" style="88" customWidth="1"/>
    <col min="37" max="37" width="20.54296875" style="92" customWidth="1"/>
    <col min="38" max="38" width="22.7265625" style="88" bestFit="1" customWidth="1"/>
    <col min="39" max="16384" width="9.1796875" style="87"/>
  </cols>
  <sheetData>
    <row r="1" spans="1:38" ht="14.5">
      <c r="A1" s="16" t="s">
        <v>267</v>
      </c>
      <c r="B1" s="115"/>
      <c r="C1" s="18"/>
      <c r="D1" s="116"/>
      <c r="E1" s="116"/>
      <c r="F1" s="116"/>
      <c r="G1" s="116"/>
      <c r="H1" s="116"/>
      <c r="I1" s="117"/>
      <c r="J1" s="116"/>
      <c r="K1" s="116"/>
      <c r="L1" s="116"/>
      <c r="M1" s="116"/>
      <c r="N1" s="116"/>
      <c r="O1" s="116"/>
      <c r="P1" s="118"/>
      <c r="Q1" s="116"/>
      <c r="R1" s="116"/>
      <c r="S1" s="116"/>
      <c r="T1" s="116"/>
      <c r="U1" s="116"/>
      <c r="V1" s="116"/>
      <c r="W1" s="116"/>
      <c r="X1" s="117"/>
      <c r="Y1" s="11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20"/>
      <c r="AL1" s="116"/>
    </row>
    <row r="2" spans="1:38" ht="14.5">
      <c r="A2" s="16" t="s">
        <v>3544</v>
      </c>
      <c r="B2" s="115"/>
      <c r="C2" s="18"/>
      <c r="D2" s="116"/>
      <c r="E2" s="116"/>
      <c r="F2" s="116"/>
      <c r="G2" s="116"/>
      <c r="H2" s="116"/>
      <c r="I2" s="121"/>
      <c r="J2" s="116"/>
      <c r="K2" s="116"/>
      <c r="L2" s="116"/>
      <c r="M2" s="116"/>
      <c r="N2" s="116"/>
      <c r="O2" s="116"/>
      <c r="P2" s="118"/>
      <c r="Q2" s="116"/>
      <c r="R2" s="116"/>
      <c r="S2" s="116"/>
      <c r="T2" s="116"/>
      <c r="U2" s="116"/>
      <c r="V2" s="116"/>
      <c r="W2" s="116"/>
      <c r="X2" s="117"/>
      <c r="Y2" s="11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20"/>
      <c r="AL2" s="116"/>
    </row>
    <row r="3" spans="1:38" ht="15" thickBot="1">
      <c r="A3" s="16" t="s">
        <v>6616</v>
      </c>
      <c r="B3" s="115"/>
      <c r="C3" s="18"/>
      <c r="D3" s="116"/>
      <c r="E3" s="116"/>
      <c r="F3" s="116"/>
      <c r="G3" s="116"/>
      <c r="H3" s="116"/>
      <c r="I3" s="117"/>
      <c r="J3" s="116"/>
      <c r="K3" s="116"/>
      <c r="L3" s="116"/>
      <c r="M3" s="116"/>
      <c r="N3" s="116"/>
      <c r="O3" s="116"/>
      <c r="P3" s="118"/>
      <c r="Q3" s="116"/>
      <c r="R3" s="116"/>
      <c r="S3" s="116"/>
      <c r="T3" s="116"/>
      <c r="U3" s="116"/>
      <c r="V3" s="116"/>
      <c r="W3" s="116"/>
      <c r="X3" s="117"/>
      <c r="Y3" s="119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20"/>
      <c r="AL3" s="116"/>
    </row>
    <row r="4" spans="1:38" s="88" customFormat="1" ht="14.5" thickTop="1">
      <c r="A4" s="835" t="s">
        <v>3421</v>
      </c>
      <c r="B4" s="837" t="s">
        <v>0</v>
      </c>
      <c r="C4" s="819" t="s">
        <v>1</v>
      </c>
      <c r="D4" s="820"/>
      <c r="E4" s="817" t="s">
        <v>2</v>
      </c>
      <c r="F4" s="817" t="s">
        <v>3</v>
      </c>
      <c r="G4" s="817" t="s">
        <v>4</v>
      </c>
      <c r="H4" s="828" t="s">
        <v>5</v>
      </c>
      <c r="I4" s="817" t="s">
        <v>6</v>
      </c>
      <c r="J4" s="826" t="s">
        <v>7</v>
      </c>
      <c r="K4" s="827"/>
      <c r="L4" s="830" t="s">
        <v>8</v>
      </c>
      <c r="M4" s="831"/>
      <c r="N4" s="832"/>
      <c r="O4" s="824" t="s">
        <v>9</v>
      </c>
      <c r="P4" s="833" t="s">
        <v>10</v>
      </c>
      <c r="Q4" s="834"/>
      <c r="R4" s="824" t="s">
        <v>137</v>
      </c>
      <c r="S4" s="817" t="s">
        <v>11</v>
      </c>
      <c r="T4" s="817" t="s">
        <v>12</v>
      </c>
      <c r="U4" s="826" t="s">
        <v>13</v>
      </c>
      <c r="V4" s="827"/>
      <c r="W4" s="824" t="s">
        <v>14</v>
      </c>
      <c r="X4" s="819" t="s">
        <v>15</v>
      </c>
      <c r="Y4" s="820"/>
      <c r="Z4" s="817" t="s">
        <v>16</v>
      </c>
      <c r="AA4" s="819" t="s">
        <v>17</v>
      </c>
      <c r="AB4" s="820"/>
      <c r="AC4" s="819" t="s">
        <v>18</v>
      </c>
      <c r="AD4" s="820"/>
      <c r="AE4" s="819" t="s">
        <v>19</v>
      </c>
      <c r="AF4" s="821"/>
      <c r="AG4" s="821"/>
      <c r="AH4" s="820"/>
      <c r="AI4" s="822" t="s">
        <v>20</v>
      </c>
      <c r="AJ4" s="822" t="s">
        <v>21</v>
      </c>
      <c r="AK4" s="806" t="s">
        <v>22</v>
      </c>
      <c r="AL4" s="808" t="s">
        <v>23</v>
      </c>
    </row>
    <row r="5" spans="1:38" s="88" customFormat="1" ht="14.5" thickBot="1">
      <c r="A5" s="836"/>
      <c r="B5" s="838"/>
      <c r="C5" s="122" t="s">
        <v>24</v>
      </c>
      <c r="D5" s="122" t="s">
        <v>25</v>
      </c>
      <c r="E5" s="818"/>
      <c r="F5" s="818"/>
      <c r="G5" s="818"/>
      <c r="H5" s="829"/>
      <c r="I5" s="818"/>
      <c r="J5" s="123" t="s">
        <v>26</v>
      </c>
      <c r="K5" s="124" t="s">
        <v>27</v>
      </c>
      <c r="L5" s="122" t="s">
        <v>28</v>
      </c>
      <c r="M5" s="122" t="s">
        <v>29</v>
      </c>
      <c r="N5" s="122" t="s">
        <v>30</v>
      </c>
      <c r="O5" s="825"/>
      <c r="P5" s="125" t="s">
        <v>31</v>
      </c>
      <c r="Q5" s="125" t="s">
        <v>32</v>
      </c>
      <c r="R5" s="825"/>
      <c r="S5" s="818"/>
      <c r="T5" s="818"/>
      <c r="U5" s="126" t="s">
        <v>33</v>
      </c>
      <c r="V5" s="126" t="s">
        <v>34</v>
      </c>
      <c r="W5" s="825"/>
      <c r="X5" s="122" t="s">
        <v>35</v>
      </c>
      <c r="Y5" s="125" t="s">
        <v>36</v>
      </c>
      <c r="Z5" s="818"/>
      <c r="AA5" s="127" t="s">
        <v>37</v>
      </c>
      <c r="AB5" s="122" t="s">
        <v>38</v>
      </c>
      <c r="AC5" s="122" t="s">
        <v>39</v>
      </c>
      <c r="AD5" s="122" t="s">
        <v>40</v>
      </c>
      <c r="AE5" s="122" t="s">
        <v>41</v>
      </c>
      <c r="AF5" s="122" t="s">
        <v>42</v>
      </c>
      <c r="AG5" s="122" t="s">
        <v>43</v>
      </c>
      <c r="AH5" s="122" t="s">
        <v>44</v>
      </c>
      <c r="AI5" s="823"/>
      <c r="AJ5" s="823"/>
      <c r="AK5" s="807"/>
      <c r="AL5" s="809"/>
    </row>
    <row r="6" spans="1:38" s="94" customFormat="1" ht="14.5" thickTop="1">
      <c r="A6" s="21">
        <v>1</v>
      </c>
      <c r="B6" s="129" t="s">
        <v>282</v>
      </c>
      <c r="C6" s="21" t="s">
        <v>2105</v>
      </c>
      <c r="D6" s="554" t="s">
        <v>6746</v>
      </c>
      <c r="E6" s="1" t="s">
        <v>6737</v>
      </c>
      <c r="F6" s="21" t="s">
        <v>2106</v>
      </c>
      <c r="G6" s="21" t="s">
        <v>2107</v>
      </c>
      <c r="H6" s="21" t="s">
        <v>2108</v>
      </c>
      <c r="I6" s="31" t="s">
        <v>2109</v>
      </c>
      <c r="J6" s="21"/>
      <c r="K6" s="21">
        <v>1</v>
      </c>
      <c r="L6" s="21">
        <v>1</v>
      </c>
      <c r="M6" s="21"/>
      <c r="N6" s="21"/>
      <c r="O6" s="21" t="s">
        <v>2416</v>
      </c>
      <c r="P6" s="37" t="s">
        <v>2418</v>
      </c>
      <c r="Q6" s="34" t="str">
        <f t="shared" ref="Q6:Q69" ca="1" si="0">DATEDIF(P6,NOW(),"Y")&amp;" Tahun "&amp;DATEDIF(P6,NOW(),"YM")&amp;" Bulan"&amp;DATEDIF(P6,NOW(),"MD")&amp;" Hari"</f>
        <v>5 Tahun 8 Bulan6 Hari</v>
      </c>
      <c r="R6" s="21" t="s">
        <v>58</v>
      </c>
      <c r="S6" s="21" t="s">
        <v>195</v>
      </c>
      <c r="T6" s="21" t="s">
        <v>49</v>
      </c>
      <c r="U6" s="21" t="s">
        <v>50</v>
      </c>
      <c r="V6" s="21" t="s">
        <v>50</v>
      </c>
      <c r="W6" s="21" t="s">
        <v>204</v>
      </c>
      <c r="X6" s="31" t="s">
        <v>57</v>
      </c>
      <c r="Y6" s="61">
        <v>34443</v>
      </c>
      <c r="Z6" s="34" t="str">
        <f t="shared" ref="Z6:Z69" ca="1" si="1">DATEDIF(Y6,NOW(),"Y")&amp;" Tahun "&amp;DATEDIF(Y6,NOW(),"YM")&amp;" Bulan"</f>
        <v>28 Tahun 3 Bulan</v>
      </c>
      <c r="AA6" s="21"/>
      <c r="AB6" s="21"/>
      <c r="AC6" s="21" t="s">
        <v>4648</v>
      </c>
      <c r="AD6" s="49" t="s">
        <v>4676</v>
      </c>
      <c r="AE6" s="21"/>
      <c r="AF6" s="21" t="s">
        <v>146</v>
      </c>
      <c r="AG6" s="21" t="s">
        <v>146</v>
      </c>
      <c r="AH6" s="21" t="s">
        <v>146</v>
      </c>
      <c r="AI6" s="21">
        <v>17004791897</v>
      </c>
      <c r="AJ6" s="21" t="s">
        <v>6748</v>
      </c>
      <c r="AK6" s="25">
        <v>827521899956000</v>
      </c>
      <c r="AL6" s="21">
        <v>501166183</v>
      </c>
    </row>
    <row r="7" spans="1:38" s="94" customFormat="1" ht="14">
      <c r="A7" s="21">
        <v>2</v>
      </c>
      <c r="B7" s="129" t="s">
        <v>282</v>
      </c>
      <c r="C7" s="21" t="s">
        <v>2105</v>
      </c>
      <c r="D7" s="554" t="s">
        <v>6746</v>
      </c>
      <c r="E7" s="1" t="s">
        <v>6738</v>
      </c>
      <c r="F7" s="21" t="s">
        <v>4967</v>
      </c>
      <c r="G7" s="21" t="s">
        <v>2110</v>
      </c>
      <c r="H7" s="21" t="s">
        <v>2111</v>
      </c>
      <c r="I7" s="31" t="s">
        <v>2112</v>
      </c>
      <c r="J7" s="21"/>
      <c r="K7" s="21">
        <v>1</v>
      </c>
      <c r="L7" s="21">
        <v>1</v>
      </c>
      <c r="M7" s="21"/>
      <c r="N7" s="21"/>
      <c r="O7" s="21" t="s">
        <v>120</v>
      </c>
      <c r="P7" s="37">
        <v>43330</v>
      </c>
      <c r="Q7" s="34" t="str">
        <f t="shared" ca="1" si="0"/>
        <v>3 Tahun 11 Bulan18 Hari</v>
      </c>
      <c r="R7" s="21" t="s">
        <v>54</v>
      </c>
      <c r="S7" s="21" t="s">
        <v>62</v>
      </c>
      <c r="T7" s="21" t="s">
        <v>49</v>
      </c>
      <c r="U7" s="21" t="s">
        <v>66</v>
      </c>
      <c r="V7" s="21" t="s">
        <v>151</v>
      </c>
      <c r="W7" s="21" t="s">
        <v>204</v>
      </c>
      <c r="X7" s="31" t="s">
        <v>2762</v>
      </c>
      <c r="Y7" s="61">
        <v>36408</v>
      </c>
      <c r="Z7" s="34" t="str">
        <f t="shared" ca="1" si="1"/>
        <v>22 Tahun 11 Bulan</v>
      </c>
      <c r="AA7" s="21"/>
      <c r="AB7" s="21"/>
      <c r="AC7" s="21" t="s">
        <v>4648</v>
      </c>
      <c r="AD7" s="49" t="s">
        <v>4677</v>
      </c>
      <c r="AE7" s="21"/>
      <c r="AF7" s="21" t="s">
        <v>146</v>
      </c>
      <c r="AG7" s="21" t="s">
        <v>146</v>
      </c>
      <c r="AH7" s="21" t="s">
        <v>146</v>
      </c>
      <c r="AI7" s="21">
        <v>18042006868</v>
      </c>
      <c r="AJ7" s="21" t="s">
        <v>6749</v>
      </c>
      <c r="AK7" s="25">
        <v>909476368956000</v>
      </c>
      <c r="AL7" s="21">
        <v>735929005</v>
      </c>
    </row>
    <row r="8" spans="1:38" s="94" customFormat="1" ht="14">
      <c r="A8" s="21">
        <v>3</v>
      </c>
      <c r="B8" s="129" t="s">
        <v>282</v>
      </c>
      <c r="C8" s="21" t="s">
        <v>2113</v>
      </c>
      <c r="D8" s="554" t="s">
        <v>6746</v>
      </c>
      <c r="E8" s="1" t="s">
        <v>6738</v>
      </c>
      <c r="F8" s="21" t="s">
        <v>4968</v>
      </c>
      <c r="G8" s="21" t="s">
        <v>2114</v>
      </c>
      <c r="H8" s="21" t="s">
        <v>2115</v>
      </c>
      <c r="I8" s="31" t="s">
        <v>2116</v>
      </c>
      <c r="J8" s="21"/>
      <c r="K8" s="21">
        <v>1</v>
      </c>
      <c r="L8" s="21">
        <v>1</v>
      </c>
      <c r="M8" s="21"/>
      <c r="N8" s="21"/>
      <c r="O8" s="21" t="s">
        <v>120</v>
      </c>
      <c r="P8" s="37">
        <v>44106</v>
      </c>
      <c r="Q8" s="34" t="str">
        <f t="shared" ca="1" si="0"/>
        <v>1 Tahun 10 Bulan3 Hari</v>
      </c>
      <c r="R8" s="21" t="s">
        <v>58</v>
      </c>
      <c r="S8" s="21" t="s">
        <v>162</v>
      </c>
      <c r="T8" s="21" t="s">
        <v>63</v>
      </c>
      <c r="U8" s="21" t="s">
        <v>66</v>
      </c>
      <c r="V8" s="21" t="s">
        <v>118</v>
      </c>
      <c r="W8" s="21" t="s">
        <v>76</v>
      </c>
      <c r="X8" s="31" t="s">
        <v>119</v>
      </c>
      <c r="Y8" s="61">
        <v>34847</v>
      </c>
      <c r="Z8" s="34" t="str">
        <f t="shared" ca="1" si="1"/>
        <v>27 Tahun 2 Bulan</v>
      </c>
      <c r="AA8" s="21"/>
      <c r="AB8" s="21"/>
      <c r="AC8" s="21" t="s">
        <v>4648</v>
      </c>
      <c r="AD8" s="203" t="s">
        <v>3213</v>
      </c>
      <c r="AE8" s="21"/>
      <c r="AF8" s="21" t="s">
        <v>57</v>
      </c>
      <c r="AG8" s="21" t="s">
        <v>146</v>
      </c>
      <c r="AH8" s="21" t="s">
        <v>146</v>
      </c>
      <c r="AI8" s="21">
        <v>19072632466</v>
      </c>
      <c r="AJ8" s="21" t="s">
        <v>6750</v>
      </c>
      <c r="AK8" s="25">
        <v>808819353956000</v>
      </c>
      <c r="AL8" s="21">
        <v>455939521</v>
      </c>
    </row>
    <row r="9" spans="1:38" s="94" customFormat="1" ht="14">
      <c r="A9" s="21">
        <v>4</v>
      </c>
      <c r="B9" s="129" t="s">
        <v>282</v>
      </c>
      <c r="C9" s="21" t="s">
        <v>2105</v>
      </c>
      <c r="D9" s="554" t="s">
        <v>6746</v>
      </c>
      <c r="E9" s="554" t="s">
        <v>6739</v>
      </c>
      <c r="F9" s="21" t="s">
        <v>2117</v>
      </c>
      <c r="G9" s="21" t="s">
        <v>2118</v>
      </c>
      <c r="H9" s="21" t="s">
        <v>2119</v>
      </c>
      <c r="I9" s="31" t="s">
        <v>2120</v>
      </c>
      <c r="J9" s="21"/>
      <c r="K9" s="21">
        <v>1</v>
      </c>
      <c r="L9" s="21">
        <v>1</v>
      </c>
      <c r="M9" s="21"/>
      <c r="N9" s="21"/>
      <c r="O9" s="21" t="s">
        <v>107</v>
      </c>
      <c r="P9" s="37">
        <v>43955</v>
      </c>
      <c r="Q9" s="34" t="str">
        <f t="shared" ca="1" si="0"/>
        <v>2 Tahun 3 Bulan1 Hari</v>
      </c>
      <c r="R9" s="21" t="s">
        <v>54</v>
      </c>
      <c r="S9" s="21" t="s">
        <v>55</v>
      </c>
      <c r="T9" s="21" t="s">
        <v>63</v>
      </c>
      <c r="U9" s="21" t="s">
        <v>50</v>
      </c>
      <c r="V9" s="21" t="s">
        <v>50</v>
      </c>
      <c r="W9" s="21" t="s">
        <v>76</v>
      </c>
      <c r="X9" s="31" t="s">
        <v>246</v>
      </c>
      <c r="Y9" s="61">
        <v>36364</v>
      </c>
      <c r="Z9" s="34" t="str">
        <f t="shared" ca="1" si="1"/>
        <v>23 Tahun 0 Bulan</v>
      </c>
      <c r="AA9" s="21"/>
      <c r="AB9" s="21"/>
      <c r="AC9" s="21" t="s">
        <v>4648</v>
      </c>
      <c r="AD9" s="179" t="s">
        <v>3214</v>
      </c>
      <c r="AE9" s="21"/>
      <c r="AF9" s="21"/>
      <c r="AG9" s="21"/>
      <c r="AH9" s="21" t="s">
        <v>214</v>
      </c>
      <c r="AI9" s="21">
        <v>20034051860</v>
      </c>
      <c r="AJ9" s="21" t="s">
        <v>6751</v>
      </c>
      <c r="AK9" s="25">
        <v>434967410624000</v>
      </c>
      <c r="AL9" s="21">
        <v>905711847</v>
      </c>
    </row>
    <row r="10" spans="1:38" s="94" customFormat="1" ht="14">
      <c r="A10" s="21">
        <v>5</v>
      </c>
      <c r="B10" s="129" t="s">
        <v>282</v>
      </c>
      <c r="C10" s="21" t="s">
        <v>2105</v>
      </c>
      <c r="D10" s="554" t="s">
        <v>6746</v>
      </c>
      <c r="E10" s="21" t="s">
        <v>6740</v>
      </c>
      <c r="F10" s="21" t="s">
        <v>2121</v>
      </c>
      <c r="G10" s="21" t="s">
        <v>2122</v>
      </c>
      <c r="H10" s="21" t="s">
        <v>2123</v>
      </c>
      <c r="I10" s="31" t="s">
        <v>2124</v>
      </c>
      <c r="J10" s="21">
        <v>1</v>
      </c>
      <c r="K10" s="21"/>
      <c r="L10" s="21">
        <v>1</v>
      </c>
      <c r="M10" s="21"/>
      <c r="N10" s="21"/>
      <c r="O10" s="21" t="s">
        <v>116</v>
      </c>
      <c r="P10" s="37">
        <v>43400</v>
      </c>
      <c r="Q10" s="34" t="str">
        <f t="shared" ca="1" si="0"/>
        <v>3 Tahun 9 Bulan9 Hari</v>
      </c>
      <c r="R10" s="21" t="s">
        <v>58</v>
      </c>
      <c r="S10" s="21" t="s">
        <v>146</v>
      </c>
      <c r="T10" s="21" t="s">
        <v>49</v>
      </c>
      <c r="U10" s="21" t="s">
        <v>50</v>
      </c>
      <c r="V10" s="21" t="s">
        <v>50</v>
      </c>
      <c r="W10" s="21" t="s">
        <v>56</v>
      </c>
      <c r="X10" s="31" t="s">
        <v>57</v>
      </c>
      <c r="Y10" s="61">
        <v>35467</v>
      </c>
      <c r="Z10" s="34" t="str">
        <f t="shared" ca="1" si="1"/>
        <v>25 Tahun 5 Bulan</v>
      </c>
      <c r="AA10" s="21"/>
      <c r="AB10" s="21"/>
      <c r="AC10" s="21" t="s">
        <v>4648</v>
      </c>
      <c r="AD10" s="49" t="s">
        <v>4678</v>
      </c>
      <c r="AE10" s="21"/>
      <c r="AF10" s="21" t="s">
        <v>146</v>
      </c>
      <c r="AG10" s="21" t="s">
        <v>146</v>
      </c>
      <c r="AH10" s="21" t="s">
        <v>146</v>
      </c>
      <c r="AI10" s="21">
        <v>18086992544</v>
      </c>
      <c r="AJ10" s="21" t="s">
        <v>6752</v>
      </c>
      <c r="AK10" s="25">
        <v>909476392956000</v>
      </c>
      <c r="AL10" s="21">
        <v>594189259</v>
      </c>
    </row>
    <row r="11" spans="1:38" s="94" customFormat="1" ht="14">
      <c r="A11" s="21">
        <v>6</v>
      </c>
      <c r="B11" s="129" t="s">
        <v>282</v>
      </c>
      <c r="C11" s="21" t="s">
        <v>2105</v>
      </c>
      <c r="D11" s="554" t="s">
        <v>6746</v>
      </c>
      <c r="E11" s="21" t="s">
        <v>6740</v>
      </c>
      <c r="F11" s="21" t="s">
        <v>4969</v>
      </c>
      <c r="G11" s="21" t="s">
        <v>2125</v>
      </c>
      <c r="H11" s="21" t="s">
        <v>2126</v>
      </c>
      <c r="I11" s="31" t="s">
        <v>2127</v>
      </c>
      <c r="J11" s="21">
        <v>1</v>
      </c>
      <c r="K11" s="21"/>
      <c r="L11" s="21">
        <v>1</v>
      </c>
      <c r="M11" s="21"/>
      <c r="N11" s="21"/>
      <c r="O11" s="21" t="s">
        <v>107</v>
      </c>
      <c r="P11" s="37">
        <v>43739</v>
      </c>
      <c r="Q11" s="34" t="str">
        <f t="shared" ca="1" si="0"/>
        <v>2 Tahun 10 Bulan4 Hari</v>
      </c>
      <c r="R11" s="21" t="s">
        <v>54</v>
      </c>
      <c r="S11" s="21" t="s">
        <v>62</v>
      </c>
      <c r="T11" s="21" t="s">
        <v>49</v>
      </c>
      <c r="U11" s="21" t="s">
        <v>66</v>
      </c>
      <c r="V11" s="21" t="s">
        <v>151</v>
      </c>
      <c r="W11" s="21" t="s">
        <v>76</v>
      </c>
      <c r="X11" s="31" t="s">
        <v>2763</v>
      </c>
      <c r="Y11" s="61">
        <v>37024</v>
      </c>
      <c r="Z11" s="34" t="str">
        <f t="shared" ca="1" si="1"/>
        <v>21 Tahun 2 Bulan</v>
      </c>
      <c r="AA11" s="21"/>
      <c r="AB11" s="21"/>
      <c r="AC11" s="21" t="s">
        <v>4648</v>
      </c>
      <c r="AD11" s="203" t="s">
        <v>3215</v>
      </c>
      <c r="AE11" s="21"/>
      <c r="AF11" s="21"/>
      <c r="AG11" s="21" t="s">
        <v>74</v>
      </c>
      <c r="AH11" s="21"/>
      <c r="AI11" s="21">
        <v>19082554536</v>
      </c>
      <c r="AJ11" s="21" t="s">
        <v>6753</v>
      </c>
      <c r="AK11" s="25" t="s">
        <v>6754</v>
      </c>
      <c r="AL11" s="21">
        <v>865365195</v>
      </c>
    </row>
    <row r="12" spans="1:38" s="94" customFormat="1" ht="14">
      <c r="A12" s="21">
        <v>7</v>
      </c>
      <c r="B12" s="129" t="s">
        <v>282</v>
      </c>
      <c r="C12" s="21" t="s">
        <v>2128</v>
      </c>
      <c r="D12" s="21" t="s">
        <v>2162</v>
      </c>
      <c r="E12" s="21" t="s">
        <v>6741</v>
      </c>
      <c r="F12" s="21" t="s">
        <v>4970</v>
      </c>
      <c r="G12" s="21" t="s">
        <v>2129</v>
      </c>
      <c r="H12" s="21" t="s">
        <v>2130</v>
      </c>
      <c r="I12" s="31" t="s">
        <v>2131</v>
      </c>
      <c r="J12" s="21">
        <v>1</v>
      </c>
      <c r="K12" s="21"/>
      <c r="L12" s="21">
        <v>1</v>
      </c>
      <c r="M12" s="21"/>
      <c r="N12" s="21"/>
      <c r="O12" s="19" t="s">
        <v>116</v>
      </c>
      <c r="P12" s="37">
        <v>43801</v>
      </c>
      <c r="Q12" s="34" t="str">
        <f t="shared" ca="1" si="0"/>
        <v>2 Tahun 8 Bulan3 Hari</v>
      </c>
      <c r="R12" s="21" t="s">
        <v>58</v>
      </c>
      <c r="S12" s="21" t="s">
        <v>2419</v>
      </c>
      <c r="T12" s="21" t="s">
        <v>49</v>
      </c>
      <c r="U12" s="21" t="s">
        <v>50</v>
      </c>
      <c r="V12" s="21" t="s">
        <v>50</v>
      </c>
      <c r="W12" s="21" t="s">
        <v>76</v>
      </c>
      <c r="X12" s="31" t="s">
        <v>2420</v>
      </c>
      <c r="Y12" s="61">
        <v>35684</v>
      </c>
      <c r="Z12" s="34" t="str">
        <f t="shared" ca="1" si="1"/>
        <v>24 Tahun 10 Bulan</v>
      </c>
      <c r="AA12" s="21"/>
      <c r="AB12" s="21"/>
      <c r="AC12" s="21" t="s">
        <v>4648</v>
      </c>
      <c r="AD12" s="21" t="s">
        <v>3216</v>
      </c>
      <c r="AE12" s="21"/>
      <c r="AF12" s="21"/>
      <c r="AG12" s="21"/>
      <c r="AH12" s="21" t="s">
        <v>50</v>
      </c>
      <c r="AI12" s="21">
        <v>20002643771</v>
      </c>
      <c r="AJ12" s="21" t="s">
        <v>6755</v>
      </c>
      <c r="AK12" s="25">
        <v>950374678525000</v>
      </c>
      <c r="AL12" s="21">
        <v>865365195</v>
      </c>
    </row>
    <row r="13" spans="1:38" s="94" customFormat="1" ht="14">
      <c r="A13" s="21">
        <v>8</v>
      </c>
      <c r="B13" s="129" t="s">
        <v>282</v>
      </c>
      <c r="C13" s="21" t="s">
        <v>2128</v>
      </c>
      <c r="D13" s="21" t="s">
        <v>2162</v>
      </c>
      <c r="E13" s="21" t="s">
        <v>6741</v>
      </c>
      <c r="F13" s="21" t="s">
        <v>4971</v>
      </c>
      <c r="G13" s="21" t="s">
        <v>2132</v>
      </c>
      <c r="H13" s="21" t="s">
        <v>2133</v>
      </c>
      <c r="I13" s="31" t="s">
        <v>2134</v>
      </c>
      <c r="J13" s="21">
        <v>1</v>
      </c>
      <c r="K13" s="21"/>
      <c r="L13" s="21">
        <v>1</v>
      </c>
      <c r="M13" s="21"/>
      <c r="N13" s="21"/>
      <c r="O13" s="19" t="s">
        <v>120</v>
      </c>
      <c r="P13" s="37">
        <v>43770</v>
      </c>
      <c r="Q13" s="34" t="str">
        <f t="shared" ca="1" si="0"/>
        <v>2 Tahun 9 Bulan4 Hari</v>
      </c>
      <c r="R13" s="21" t="s">
        <v>58</v>
      </c>
      <c r="S13" s="21" t="s">
        <v>2764</v>
      </c>
      <c r="T13" s="21" t="s">
        <v>63</v>
      </c>
      <c r="U13" s="21" t="s">
        <v>66</v>
      </c>
      <c r="V13" s="21" t="s">
        <v>118</v>
      </c>
      <c r="W13" s="21" t="s">
        <v>76</v>
      </c>
      <c r="X13" s="31" t="s">
        <v>2765</v>
      </c>
      <c r="Y13" s="61">
        <v>33828</v>
      </c>
      <c r="Z13" s="34" t="str">
        <f t="shared" ca="1" si="1"/>
        <v>29 Tahun 11 Bulan</v>
      </c>
      <c r="AA13" s="21"/>
      <c r="AB13" s="21"/>
      <c r="AC13" s="21" t="s">
        <v>4648</v>
      </c>
      <c r="AD13" s="21" t="s">
        <v>3217</v>
      </c>
      <c r="AE13" s="21"/>
      <c r="AF13" s="21" t="s">
        <v>57</v>
      </c>
      <c r="AG13" s="21"/>
      <c r="AH13" s="21"/>
      <c r="AI13" s="21">
        <v>19093378370</v>
      </c>
      <c r="AJ13" s="21" t="s">
        <v>6756</v>
      </c>
      <c r="AK13" s="25" t="s">
        <v>6757</v>
      </c>
      <c r="AL13" s="21">
        <v>867246325</v>
      </c>
    </row>
    <row r="14" spans="1:38" s="94" customFormat="1" ht="14">
      <c r="A14" s="21">
        <v>9</v>
      </c>
      <c r="B14" s="129" t="s">
        <v>282</v>
      </c>
      <c r="C14" s="21" t="s">
        <v>2128</v>
      </c>
      <c r="D14" s="21" t="s">
        <v>2162</v>
      </c>
      <c r="E14" s="21" t="s">
        <v>6741</v>
      </c>
      <c r="F14" s="21" t="s">
        <v>4972</v>
      </c>
      <c r="G14" s="21" t="s">
        <v>2135</v>
      </c>
      <c r="H14" s="21" t="s">
        <v>2136</v>
      </c>
      <c r="I14" s="31" t="s">
        <v>2137</v>
      </c>
      <c r="J14" s="21">
        <v>1</v>
      </c>
      <c r="K14" s="21"/>
      <c r="L14" s="21">
        <v>1</v>
      </c>
      <c r="M14" s="21"/>
      <c r="N14" s="21"/>
      <c r="O14" s="21" t="s">
        <v>120</v>
      </c>
      <c r="P14" s="37">
        <v>43850</v>
      </c>
      <c r="Q14" s="34" t="str">
        <f t="shared" ca="1" si="0"/>
        <v>2 Tahun 6 Bulan16 Hari</v>
      </c>
      <c r="R14" s="21" t="s">
        <v>5166</v>
      </c>
      <c r="S14" s="21" t="s">
        <v>158</v>
      </c>
      <c r="T14" s="21" t="s">
        <v>49</v>
      </c>
      <c r="U14" s="21" t="s">
        <v>50</v>
      </c>
      <c r="V14" s="21" t="s">
        <v>50</v>
      </c>
      <c r="W14" s="21" t="s">
        <v>76</v>
      </c>
      <c r="X14" s="31" t="s">
        <v>57</v>
      </c>
      <c r="Y14" s="61">
        <v>35751</v>
      </c>
      <c r="Z14" s="34" t="str">
        <f t="shared" ca="1" si="1"/>
        <v>24 Tahun 8 Bulan</v>
      </c>
      <c r="AA14" s="21"/>
      <c r="AB14" s="21"/>
      <c r="AC14" s="21" t="s">
        <v>4648</v>
      </c>
      <c r="AD14" s="21" t="s">
        <v>3218</v>
      </c>
      <c r="AE14" s="21"/>
      <c r="AF14" s="21" t="s">
        <v>57</v>
      </c>
      <c r="AG14" s="21"/>
      <c r="AH14" s="21"/>
      <c r="AI14" s="21">
        <v>20017146844</v>
      </c>
      <c r="AJ14" s="21" t="s">
        <v>6758</v>
      </c>
      <c r="AK14" s="25" t="s">
        <v>6759</v>
      </c>
      <c r="AL14" s="21">
        <v>867246325</v>
      </c>
    </row>
    <row r="15" spans="1:38" s="94" customFormat="1" ht="14">
      <c r="A15" s="21">
        <v>10</v>
      </c>
      <c r="B15" s="129" t="s">
        <v>282</v>
      </c>
      <c r="C15" s="1" t="s">
        <v>2128</v>
      </c>
      <c r="D15" s="21" t="s">
        <v>2162</v>
      </c>
      <c r="E15" s="554" t="s">
        <v>6742</v>
      </c>
      <c r="F15" s="21" t="s">
        <v>2138</v>
      </c>
      <c r="G15" s="21" t="s">
        <v>2139</v>
      </c>
      <c r="H15" s="21" t="s">
        <v>2140</v>
      </c>
      <c r="I15" s="31" t="s">
        <v>2141</v>
      </c>
      <c r="J15" s="21">
        <v>1</v>
      </c>
      <c r="K15" s="21"/>
      <c r="L15" s="21">
        <v>1</v>
      </c>
      <c r="M15" s="21"/>
      <c r="N15" s="21"/>
      <c r="O15" s="21" t="s">
        <v>132</v>
      </c>
      <c r="P15" s="37">
        <v>43833</v>
      </c>
      <c r="Q15" s="34" t="str">
        <f t="shared" ca="1" si="0"/>
        <v>2 Tahun 7 Bulan2 Hari</v>
      </c>
      <c r="R15" s="21" t="s">
        <v>54</v>
      </c>
      <c r="S15" s="21" t="s">
        <v>146</v>
      </c>
      <c r="T15" s="21" t="s">
        <v>73</v>
      </c>
      <c r="U15" s="21" t="s">
        <v>68</v>
      </c>
      <c r="V15" s="21" t="s">
        <v>68</v>
      </c>
      <c r="W15" s="21" t="s">
        <v>76</v>
      </c>
      <c r="X15" s="31" t="s">
        <v>121</v>
      </c>
      <c r="Y15" s="61">
        <v>35036</v>
      </c>
      <c r="Z15" s="34" t="str">
        <f t="shared" ca="1" si="1"/>
        <v>26 Tahun 8 Bulan</v>
      </c>
      <c r="AA15" s="21"/>
      <c r="AB15" s="21"/>
      <c r="AC15" s="21" t="s">
        <v>4648</v>
      </c>
      <c r="AD15" s="21" t="s">
        <v>3219</v>
      </c>
      <c r="AE15" s="21"/>
      <c r="AF15" s="21" t="s">
        <v>57</v>
      </c>
      <c r="AG15" s="21"/>
      <c r="AH15" s="21"/>
      <c r="AI15" s="21">
        <v>18012338291</v>
      </c>
      <c r="AJ15" s="21" t="s">
        <v>6760</v>
      </c>
      <c r="AK15" s="25">
        <v>431178656956000</v>
      </c>
      <c r="AL15" s="21">
        <v>434853853</v>
      </c>
    </row>
    <row r="16" spans="1:38" s="94" customFormat="1" ht="14">
      <c r="A16" s="21">
        <v>11</v>
      </c>
      <c r="B16" s="129" t="s">
        <v>282</v>
      </c>
      <c r="C16" s="1" t="s">
        <v>2128</v>
      </c>
      <c r="D16" s="21" t="s">
        <v>2162</v>
      </c>
      <c r="E16" s="21" t="s">
        <v>6741</v>
      </c>
      <c r="F16" s="21" t="s">
        <v>4973</v>
      </c>
      <c r="G16" s="21" t="s">
        <v>2142</v>
      </c>
      <c r="H16" s="21" t="s">
        <v>2143</v>
      </c>
      <c r="I16" s="31" t="s">
        <v>2144</v>
      </c>
      <c r="J16" s="21">
        <v>1</v>
      </c>
      <c r="K16" s="21"/>
      <c r="L16" s="21">
        <v>1</v>
      </c>
      <c r="M16" s="21"/>
      <c r="N16" s="21"/>
      <c r="O16" s="19" t="s">
        <v>120</v>
      </c>
      <c r="P16" s="37">
        <v>43801</v>
      </c>
      <c r="Q16" s="34" t="str">
        <f t="shared" ca="1" si="0"/>
        <v>2 Tahun 8 Bulan3 Hari</v>
      </c>
      <c r="R16" s="21" t="s">
        <v>54</v>
      </c>
      <c r="S16" s="21" t="s">
        <v>54</v>
      </c>
      <c r="T16" s="21" t="s">
        <v>49</v>
      </c>
      <c r="U16" s="21" t="s">
        <v>126</v>
      </c>
      <c r="V16" s="21" t="s">
        <v>144</v>
      </c>
      <c r="W16" s="21" t="s">
        <v>76</v>
      </c>
      <c r="X16" s="31" t="s">
        <v>144</v>
      </c>
      <c r="Y16" s="61">
        <v>34762</v>
      </c>
      <c r="Z16" s="34" t="str">
        <f t="shared" ca="1" si="1"/>
        <v>27 Tahun 5 Bulan</v>
      </c>
      <c r="AA16" s="21"/>
      <c r="AB16" s="21"/>
      <c r="AC16" s="21" t="s">
        <v>4648</v>
      </c>
      <c r="AD16" s="21" t="s">
        <v>3220</v>
      </c>
      <c r="AE16" s="21"/>
      <c r="AF16" s="21" t="s">
        <v>57</v>
      </c>
      <c r="AG16" s="21"/>
      <c r="AH16" s="21"/>
      <c r="AI16" s="21">
        <v>20002643847</v>
      </c>
      <c r="AJ16" s="21" t="s">
        <v>6761</v>
      </c>
      <c r="AK16" s="25" t="s">
        <v>6762</v>
      </c>
      <c r="AL16" s="21">
        <v>896072361</v>
      </c>
    </row>
    <row r="17" spans="1:38" s="94" customFormat="1" ht="14">
      <c r="A17" s="21">
        <v>12</v>
      </c>
      <c r="B17" s="129" t="s">
        <v>282</v>
      </c>
      <c r="C17" s="1" t="s">
        <v>2145</v>
      </c>
      <c r="D17" s="21" t="s">
        <v>2162</v>
      </c>
      <c r="E17" s="554" t="s">
        <v>6743</v>
      </c>
      <c r="F17" s="21" t="s">
        <v>2146</v>
      </c>
      <c r="G17" s="21" t="s">
        <v>2147</v>
      </c>
      <c r="H17" s="21" t="s">
        <v>2148</v>
      </c>
      <c r="I17" s="31" t="s">
        <v>2149</v>
      </c>
      <c r="J17" s="21">
        <v>1</v>
      </c>
      <c r="K17" s="21"/>
      <c r="L17" s="21">
        <v>1</v>
      </c>
      <c r="M17" s="21"/>
      <c r="N17" s="21"/>
      <c r="O17" s="19" t="s">
        <v>61</v>
      </c>
      <c r="P17" s="37">
        <v>42664</v>
      </c>
      <c r="Q17" s="34" t="str">
        <f t="shared" ca="1" si="0"/>
        <v>5 Tahun 9 Bulan15 Hari</v>
      </c>
      <c r="R17" s="21" t="s">
        <v>54</v>
      </c>
      <c r="S17" s="21" t="s">
        <v>62</v>
      </c>
      <c r="T17" s="21" t="s">
        <v>63</v>
      </c>
      <c r="U17" s="21" t="s">
        <v>64</v>
      </c>
      <c r="V17" s="21" t="s">
        <v>65</v>
      </c>
      <c r="W17" s="21" t="s">
        <v>71</v>
      </c>
      <c r="X17" s="31" t="s">
        <v>2766</v>
      </c>
      <c r="Y17" s="61">
        <v>25249</v>
      </c>
      <c r="Z17" s="34" t="str">
        <f t="shared" ca="1" si="1"/>
        <v>53 Tahun 5 Bulan</v>
      </c>
      <c r="AA17" s="21"/>
      <c r="AB17" s="21"/>
      <c r="AC17" s="21" t="s">
        <v>4648</v>
      </c>
      <c r="AD17" s="21" t="s">
        <v>3221</v>
      </c>
      <c r="AE17" s="21"/>
      <c r="AF17" s="21" t="s">
        <v>57</v>
      </c>
      <c r="AG17" s="21"/>
      <c r="AH17" s="21"/>
      <c r="AI17" s="21">
        <v>16052020464</v>
      </c>
      <c r="AJ17" s="21" t="s">
        <v>6763</v>
      </c>
      <c r="AK17" s="25">
        <v>846629707956000</v>
      </c>
      <c r="AL17" s="21">
        <v>482018189</v>
      </c>
    </row>
    <row r="18" spans="1:38" s="94" customFormat="1" ht="14">
      <c r="A18" s="21">
        <v>13</v>
      </c>
      <c r="B18" s="129" t="s">
        <v>282</v>
      </c>
      <c r="C18" s="1" t="s">
        <v>2128</v>
      </c>
      <c r="D18" s="21" t="s">
        <v>2162</v>
      </c>
      <c r="E18" s="554" t="s">
        <v>6743</v>
      </c>
      <c r="F18" s="21" t="s">
        <v>2151</v>
      </c>
      <c r="G18" s="21" t="s">
        <v>2152</v>
      </c>
      <c r="H18" s="21" t="s">
        <v>2153</v>
      </c>
      <c r="I18" s="31" t="s">
        <v>2154</v>
      </c>
      <c r="J18" s="21">
        <v>1</v>
      </c>
      <c r="K18" s="21"/>
      <c r="L18" s="21">
        <v>1</v>
      </c>
      <c r="M18" s="21"/>
      <c r="N18" s="21"/>
      <c r="O18" s="21" t="s">
        <v>120</v>
      </c>
      <c r="P18" s="37">
        <v>43845</v>
      </c>
      <c r="Q18" s="34" t="str">
        <f t="shared" ca="1" si="0"/>
        <v>2 Tahun 6 Bulan21 Hari</v>
      </c>
      <c r="R18" s="21" t="s">
        <v>54</v>
      </c>
      <c r="S18" s="21" t="s">
        <v>55</v>
      </c>
      <c r="T18" s="21" t="s">
        <v>49</v>
      </c>
      <c r="U18" s="21" t="s">
        <v>50</v>
      </c>
      <c r="V18" s="21" t="s">
        <v>2440</v>
      </c>
      <c r="W18" s="21" t="s">
        <v>56</v>
      </c>
      <c r="X18" s="31" t="s">
        <v>57</v>
      </c>
      <c r="Y18" s="61">
        <v>33784</v>
      </c>
      <c r="Z18" s="34" t="str">
        <f t="shared" ca="1" si="1"/>
        <v>30 Tahun 1 Bulan</v>
      </c>
      <c r="AA18" s="21"/>
      <c r="AB18" s="21"/>
      <c r="AC18" s="21" t="s">
        <v>4648</v>
      </c>
      <c r="AD18" s="21" t="s">
        <v>3222</v>
      </c>
      <c r="AE18" s="21"/>
      <c r="AF18" s="21" t="s">
        <v>57</v>
      </c>
      <c r="AG18" s="21"/>
      <c r="AH18" s="21"/>
      <c r="AI18" s="21">
        <v>19082542259</v>
      </c>
      <c r="AJ18" s="21" t="s">
        <v>6764</v>
      </c>
      <c r="AK18" s="25">
        <v>694377193956000</v>
      </c>
      <c r="AL18" s="21">
        <v>903835504</v>
      </c>
    </row>
    <row r="19" spans="1:38" s="94" customFormat="1" ht="14">
      <c r="A19" s="21">
        <v>14</v>
      </c>
      <c r="B19" s="129" t="s">
        <v>282</v>
      </c>
      <c r="C19" s="1" t="s">
        <v>2145</v>
      </c>
      <c r="D19" s="21" t="s">
        <v>2162</v>
      </c>
      <c r="E19" s="554" t="s">
        <v>6743</v>
      </c>
      <c r="F19" s="21" t="s">
        <v>4974</v>
      </c>
      <c r="G19" s="21" t="s">
        <v>2155</v>
      </c>
      <c r="H19" s="21" t="s">
        <v>2156</v>
      </c>
      <c r="I19" s="31" t="s">
        <v>2157</v>
      </c>
      <c r="J19" s="21">
        <v>1</v>
      </c>
      <c r="K19" s="21"/>
      <c r="L19" s="21">
        <v>1</v>
      </c>
      <c r="M19" s="21"/>
      <c r="N19" s="21"/>
      <c r="O19" s="21" t="s">
        <v>120</v>
      </c>
      <c r="P19" s="37">
        <v>43850</v>
      </c>
      <c r="Q19" s="34" t="str">
        <f t="shared" ca="1" si="0"/>
        <v>2 Tahun 6 Bulan16 Hari</v>
      </c>
      <c r="R19" s="21" t="s">
        <v>109</v>
      </c>
      <c r="S19" s="21" t="s">
        <v>2744</v>
      </c>
      <c r="T19" s="21" t="s">
        <v>73</v>
      </c>
      <c r="U19" s="21" t="s">
        <v>68</v>
      </c>
      <c r="V19" s="21" t="s">
        <v>212</v>
      </c>
      <c r="W19" s="21" t="s">
        <v>88</v>
      </c>
      <c r="X19" s="31" t="s">
        <v>2767</v>
      </c>
      <c r="Y19" s="61">
        <v>31849</v>
      </c>
      <c r="Z19" s="34" t="str">
        <f t="shared" ca="1" si="1"/>
        <v>35 Tahun 4 Bulan</v>
      </c>
      <c r="AA19" s="21"/>
      <c r="AB19" s="21"/>
      <c r="AC19" s="21" t="s">
        <v>4648</v>
      </c>
      <c r="AD19" s="179" t="s">
        <v>3223</v>
      </c>
      <c r="AE19" s="21"/>
      <c r="AF19" s="21" t="s">
        <v>57</v>
      </c>
      <c r="AG19" s="21"/>
      <c r="AH19" s="21"/>
      <c r="AI19" s="21">
        <v>20017146885</v>
      </c>
      <c r="AJ19" s="21" t="s">
        <v>6765</v>
      </c>
      <c r="AK19" s="25">
        <v>813790391956000</v>
      </c>
      <c r="AL19" s="21">
        <v>455828301</v>
      </c>
    </row>
    <row r="20" spans="1:38" s="94" customFormat="1" ht="14">
      <c r="A20" s="21">
        <v>15</v>
      </c>
      <c r="B20" s="129" t="s">
        <v>282</v>
      </c>
      <c r="C20" s="1" t="s">
        <v>2128</v>
      </c>
      <c r="D20" s="21" t="s">
        <v>2162</v>
      </c>
      <c r="E20" s="554" t="s">
        <v>6743</v>
      </c>
      <c r="F20" s="21" t="s">
        <v>2158</v>
      </c>
      <c r="G20" s="21" t="s">
        <v>2159</v>
      </c>
      <c r="H20" s="21" t="s">
        <v>2160</v>
      </c>
      <c r="I20" s="31" t="s">
        <v>2161</v>
      </c>
      <c r="J20" s="21">
        <v>1</v>
      </c>
      <c r="K20" s="21"/>
      <c r="L20" s="21">
        <v>1</v>
      </c>
      <c r="M20" s="21"/>
      <c r="N20" s="21"/>
      <c r="O20" s="21" t="s">
        <v>107</v>
      </c>
      <c r="P20" s="37">
        <v>43003</v>
      </c>
      <c r="Q20" s="34" t="str">
        <f t="shared" ca="1" si="0"/>
        <v>4 Tahun 10 Bulan11 Hari</v>
      </c>
      <c r="R20" s="21" t="s">
        <v>54</v>
      </c>
      <c r="S20" s="21" t="s">
        <v>62</v>
      </c>
      <c r="T20" s="21" t="s">
        <v>49</v>
      </c>
      <c r="U20" s="21" t="s">
        <v>50</v>
      </c>
      <c r="V20" s="21" t="s">
        <v>50</v>
      </c>
      <c r="W20" s="21" t="s">
        <v>88</v>
      </c>
      <c r="X20" s="31" t="s">
        <v>193</v>
      </c>
      <c r="Y20" s="61">
        <v>35990</v>
      </c>
      <c r="Z20" s="34" t="str">
        <f t="shared" ca="1" si="1"/>
        <v>24 Tahun 0 Bulan</v>
      </c>
      <c r="AA20" s="21"/>
      <c r="AB20" s="21"/>
      <c r="AC20" s="21" t="s">
        <v>4648</v>
      </c>
      <c r="AD20" s="49" t="s">
        <v>4676</v>
      </c>
      <c r="AE20" s="21"/>
      <c r="AF20" s="21" t="s">
        <v>146</v>
      </c>
      <c r="AG20" s="21" t="s">
        <v>146</v>
      </c>
      <c r="AH20" s="21" t="s">
        <v>146</v>
      </c>
      <c r="AI20" s="21">
        <v>17064029964</v>
      </c>
      <c r="AJ20" s="21" t="s">
        <v>6766</v>
      </c>
      <c r="AK20" s="25">
        <v>842551558956000</v>
      </c>
      <c r="AL20" s="21">
        <v>605229795</v>
      </c>
    </row>
    <row r="21" spans="1:38" s="94" customFormat="1" ht="14">
      <c r="A21" s="21">
        <v>16</v>
      </c>
      <c r="B21" s="129" t="s">
        <v>282</v>
      </c>
      <c r="C21" s="1" t="s">
        <v>2162</v>
      </c>
      <c r="D21" s="21" t="s">
        <v>2162</v>
      </c>
      <c r="E21" s="21" t="s">
        <v>2163</v>
      </c>
      <c r="F21" s="21" t="s">
        <v>4975</v>
      </c>
      <c r="G21" s="21" t="s">
        <v>3418</v>
      </c>
      <c r="H21" s="21" t="s">
        <v>2164</v>
      </c>
      <c r="I21" s="31" t="s">
        <v>2165</v>
      </c>
      <c r="J21" s="21">
        <v>1</v>
      </c>
      <c r="K21" s="21"/>
      <c r="L21" s="21">
        <v>1</v>
      </c>
      <c r="M21" s="21"/>
      <c r="N21" s="21"/>
      <c r="O21" s="21" t="s">
        <v>6591</v>
      </c>
      <c r="P21" s="37">
        <v>44064</v>
      </c>
      <c r="Q21" s="34" t="str">
        <f t="shared" ca="1" si="0"/>
        <v>1 Tahun 11 Bulan15 Hari</v>
      </c>
      <c r="R21" s="21" t="s">
        <v>109</v>
      </c>
      <c r="S21" s="21" t="s">
        <v>222</v>
      </c>
      <c r="T21" s="21" t="s">
        <v>49</v>
      </c>
      <c r="U21" s="21" t="s">
        <v>124</v>
      </c>
      <c r="V21" s="21" t="s">
        <v>209</v>
      </c>
      <c r="W21" s="21" t="s">
        <v>51</v>
      </c>
      <c r="X21" s="31" t="s">
        <v>2768</v>
      </c>
      <c r="Y21" s="61">
        <v>31981</v>
      </c>
      <c r="Z21" s="34" t="str">
        <f t="shared" ca="1" si="1"/>
        <v>35 Tahun 0 Bulan</v>
      </c>
      <c r="AA21" s="21"/>
      <c r="AB21" s="21"/>
      <c r="AC21" s="21" t="s">
        <v>4648</v>
      </c>
      <c r="AD21" s="203" t="s">
        <v>3224</v>
      </c>
      <c r="AE21" s="21"/>
      <c r="AF21" s="21"/>
      <c r="AG21" s="21"/>
      <c r="AH21" s="21" t="s">
        <v>2421</v>
      </c>
      <c r="AI21" s="21">
        <v>20057038174</v>
      </c>
      <c r="AJ21" s="21" t="s">
        <v>6767</v>
      </c>
      <c r="AK21" s="25" t="s">
        <v>6768</v>
      </c>
      <c r="AL21" s="21">
        <v>917876679</v>
      </c>
    </row>
    <row r="22" spans="1:38" s="94" customFormat="1" ht="14">
      <c r="A22" s="21">
        <v>17</v>
      </c>
      <c r="B22" s="129" t="s">
        <v>282</v>
      </c>
      <c r="C22" s="1" t="s">
        <v>2162</v>
      </c>
      <c r="D22" s="21" t="s">
        <v>2162</v>
      </c>
      <c r="E22" s="21" t="s">
        <v>2166</v>
      </c>
      <c r="F22" s="21" t="s">
        <v>2167</v>
      </c>
      <c r="G22" s="21"/>
      <c r="H22" s="21" t="s">
        <v>2168</v>
      </c>
      <c r="I22" s="31" t="s">
        <v>2169</v>
      </c>
      <c r="J22" s="21">
        <v>1</v>
      </c>
      <c r="K22" s="21"/>
      <c r="L22" s="21">
        <v>1</v>
      </c>
      <c r="M22" s="21"/>
      <c r="N22" s="21"/>
      <c r="O22" s="19" t="s">
        <v>6592</v>
      </c>
      <c r="P22" s="37">
        <v>42207</v>
      </c>
      <c r="Q22" s="34" t="str">
        <f t="shared" ca="1" si="0"/>
        <v>7 Tahun 0 Bulan14 Hari</v>
      </c>
      <c r="R22" s="21" t="s">
        <v>109</v>
      </c>
      <c r="S22" s="21" t="s">
        <v>48</v>
      </c>
      <c r="T22" s="21" t="s">
        <v>73</v>
      </c>
      <c r="U22" s="21" t="s">
        <v>68</v>
      </c>
      <c r="V22" s="21" t="s">
        <v>68</v>
      </c>
      <c r="W22" s="21" t="s">
        <v>71</v>
      </c>
      <c r="X22" s="31" t="s">
        <v>185</v>
      </c>
      <c r="Y22" s="61">
        <v>31126</v>
      </c>
      <c r="Z22" s="34" t="str">
        <f t="shared" ca="1" si="1"/>
        <v>37 Tahun 4 Bulan</v>
      </c>
      <c r="AA22" s="21"/>
      <c r="AB22" s="21"/>
      <c r="AC22" s="21" t="s">
        <v>4648</v>
      </c>
      <c r="AD22" s="21" t="s">
        <v>3225</v>
      </c>
      <c r="AE22" s="21"/>
      <c r="AF22" s="21" t="s">
        <v>57</v>
      </c>
      <c r="AG22" s="21"/>
      <c r="AH22" s="21"/>
      <c r="AI22" s="21">
        <v>16035967195</v>
      </c>
      <c r="AJ22" s="21" t="s">
        <v>6769</v>
      </c>
      <c r="AK22" s="25" t="s">
        <v>6770</v>
      </c>
      <c r="AL22" s="21"/>
    </row>
    <row r="23" spans="1:38" s="94" customFormat="1" ht="14">
      <c r="A23" s="21">
        <v>18</v>
      </c>
      <c r="B23" s="129" t="s">
        <v>282</v>
      </c>
      <c r="C23" s="1" t="s">
        <v>2170</v>
      </c>
      <c r="D23" s="21" t="s">
        <v>2170</v>
      </c>
      <c r="E23" s="21" t="s">
        <v>2171</v>
      </c>
      <c r="F23" s="21" t="s">
        <v>2172</v>
      </c>
      <c r="G23" s="21" t="s">
        <v>2173</v>
      </c>
      <c r="H23" s="21" t="s">
        <v>2174</v>
      </c>
      <c r="I23" s="31" t="s">
        <v>2175</v>
      </c>
      <c r="J23" s="21">
        <v>1</v>
      </c>
      <c r="K23" s="21"/>
      <c r="L23" s="21">
        <v>1</v>
      </c>
      <c r="M23" s="21"/>
      <c r="N23" s="21"/>
      <c r="O23" s="19" t="s">
        <v>6343</v>
      </c>
      <c r="P23" s="37">
        <v>42653</v>
      </c>
      <c r="Q23" s="34" t="str">
        <f t="shared" ca="1" si="0"/>
        <v>5 Tahun 9 Bulan26 Hari</v>
      </c>
      <c r="R23" s="21" t="s">
        <v>54</v>
      </c>
      <c r="S23" s="21"/>
      <c r="T23" s="21" t="s">
        <v>73</v>
      </c>
      <c r="U23" s="21" t="s">
        <v>68</v>
      </c>
      <c r="V23" s="21" t="s">
        <v>140</v>
      </c>
      <c r="W23" s="21" t="s">
        <v>76</v>
      </c>
      <c r="X23" s="31" t="s">
        <v>2523</v>
      </c>
      <c r="Y23" s="61">
        <v>33706</v>
      </c>
      <c r="Z23" s="34" t="str">
        <f t="shared" ca="1" si="1"/>
        <v>30 Tahun 3 Bulan</v>
      </c>
      <c r="AA23" s="21"/>
      <c r="AB23" s="21"/>
      <c r="AC23" s="21" t="s">
        <v>4648</v>
      </c>
      <c r="AD23" s="21" t="s">
        <v>3226</v>
      </c>
      <c r="AE23" s="21"/>
      <c r="AF23" s="21" t="s">
        <v>57</v>
      </c>
      <c r="AG23" s="21"/>
      <c r="AH23" s="21"/>
      <c r="AI23" s="21">
        <v>16052020506</v>
      </c>
      <c r="AJ23" s="21" t="s">
        <v>6771</v>
      </c>
      <c r="AK23" s="25">
        <v>905627097956000</v>
      </c>
      <c r="AL23" s="21">
        <v>481993226</v>
      </c>
    </row>
    <row r="24" spans="1:38" s="94" customFormat="1" ht="14">
      <c r="A24" s="21">
        <v>19</v>
      </c>
      <c r="B24" s="129" t="s">
        <v>282</v>
      </c>
      <c r="C24" s="1" t="s">
        <v>2170</v>
      </c>
      <c r="D24" s="21" t="s">
        <v>2170</v>
      </c>
      <c r="E24" s="21" t="s">
        <v>2176</v>
      </c>
      <c r="F24" s="21" t="s">
        <v>4976</v>
      </c>
      <c r="G24" s="21" t="s">
        <v>2177</v>
      </c>
      <c r="H24" s="21" t="s">
        <v>2178</v>
      </c>
      <c r="I24" s="31" t="s">
        <v>2179</v>
      </c>
      <c r="J24" s="21">
        <v>1</v>
      </c>
      <c r="K24" s="21"/>
      <c r="L24" s="21">
        <v>1</v>
      </c>
      <c r="M24" s="21"/>
      <c r="N24" s="21"/>
      <c r="O24" s="19" t="s">
        <v>107</v>
      </c>
      <c r="P24" s="37">
        <v>43833</v>
      </c>
      <c r="Q24" s="34" t="str">
        <f t="shared" ca="1" si="0"/>
        <v>2 Tahun 7 Bulan2 Hari</v>
      </c>
      <c r="R24" s="21" t="s">
        <v>54</v>
      </c>
      <c r="S24" s="21" t="s">
        <v>62</v>
      </c>
      <c r="T24" s="21" t="s">
        <v>73</v>
      </c>
      <c r="U24" s="21" t="s">
        <v>68</v>
      </c>
      <c r="V24" s="21" t="s">
        <v>185</v>
      </c>
      <c r="W24" s="21" t="s">
        <v>76</v>
      </c>
      <c r="X24" s="31" t="s">
        <v>2769</v>
      </c>
      <c r="Y24" s="61">
        <v>35236</v>
      </c>
      <c r="Z24" s="34" t="str">
        <f t="shared" ca="1" si="1"/>
        <v>26 Tahun 1 Bulan</v>
      </c>
      <c r="AA24" s="21"/>
      <c r="AB24" s="21"/>
      <c r="AC24" s="21" t="s">
        <v>4648</v>
      </c>
      <c r="AD24" s="21" t="s">
        <v>3227</v>
      </c>
      <c r="AE24" s="21"/>
      <c r="AF24" s="21"/>
      <c r="AG24" s="21"/>
      <c r="AH24" s="21" t="s">
        <v>68</v>
      </c>
      <c r="AI24" s="21">
        <v>20008505008</v>
      </c>
      <c r="AJ24" s="21" t="s">
        <v>6772</v>
      </c>
      <c r="AK24" s="25">
        <v>950371732923000</v>
      </c>
      <c r="AL24" s="21">
        <v>841658189</v>
      </c>
    </row>
    <row r="25" spans="1:38" s="94" customFormat="1" ht="14">
      <c r="A25" s="21">
        <v>20</v>
      </c>
      <c r="B25" s="129" t="s">
        <v>282</v>
      </c>
      <c r="C25" s="1" t="s">
        <v>2170</v>
      </c>
      <c r="D25" s="21" t="s">
        <v>2170</v>
      </c>
      <c r="E25" s="21" t="s">
        <v>2176</v>
      </c>
      <c r="F25" s="21" t="s">
        <v>4977</v>
      </c>
      <c r="G25" s="21" t="s">
        <v>2180</v>
      </c>
      <c r="H25" s="21" t="s">
        <v>2181</v>
      </c>
      <c r="I25" s="31" t="s">
        <v>2182</v>
      </c>
      <c r="J25" s="21">
        <v>1</v>
      </c>
      <c r="K25" s="21"/>
      <c r="L25" s="21">
        <v>1</v>
      </c>
      <c r="M25" s="21"/>
      <c r="N25" s="21"/>
      <c r="O25" s="19" t="s">
        <v>107</v>
      </c>
      <c r="P25" s="37">
        <v>43850</v>
      </c>
      <c r="Q25" s="34" t="str">
        <f t="shared" ca="1" si="0"/>
        <v>2 Tahun 6 Bulan16 Hari</v>
      </c>
      <c r="R25" s="21" t="s">
        <v>54</v>
      </c>
      <c r="S25" s="21" t="s">
        <v>62</v>
      </c>
      <c r="T25" s="21" t="s">
        <v>49</v>
      </c>
      <c r="U25" s="21" t="s">
        <v>66</v>
      </c>
      <c r="V25" s="21" t="s">
        <v>259</v>
      </c>
      <c r="W25" s="21" t="s">
        <v>76</v>
      </c>
      <c r="X25" s="31" t="s">
        <v>2770</v>
      </c>
      <c r="Y25" s="61">
        <v>34058</v>
      </c>
      <c r="Z25" s="34" t="str">
        <f t="shared" ca="1" si="1"/>
        <v>29 Tahun 4 Bulan</v>
      </c>
      <c r="AA25" s="21"/>
      <c r="AB25" s="21"/>
      <c r="AC25" s="21" t="s">
        <v>4648</v>
      </c>
      <c r="AD25" s="21" t="s">
        <v>3228</v>
      </c>
      <c r="AE25" s="21"/>
      <c r="AF25" s="21" t="s">
        <v>57</v>
      </c>
      <c r="AG25" s="21"/>
      <c r="AH25" s="21"/>
      <c r="AI25" s="21">
        <v>20017146570</v>
      </c>
      <c r="AJ25" s="21" t="s">
        <v>6773</v>
      </c>
      <c r="AK25" s="25" t="s">
        <v>6774</v>
      </c>
      <c r="AL25" s="21">
        <v>750808660</v>
      </c>
    </row>
    <row r="26" spans="1:38" s="94" customFormat="1" ht="14">
      <c r="A26" s="21">
        <v>21</v>
      </c>
      <c r="B26" s="129" t="s">
        <v>282</v>
      </c>
      <c r="C26" s="1" t="s">
        <v>2170</v>
      </c>
      <c r="D26" s="21" t="s">
        <v>2170</v>
      </c>
      <c r="E26" s="21" t="s">
        <v>2183</v>
      </c>
      <c r="F26" s="21" t="s">
        <v>4978</v>
      </c>
      <c r="G26" s="21" t="s">
        <v>2184</v>
      </c>
      <c r="H26" s="21" t="s">
        <v>2185</v>
      </c>
      <c r="I26" s="31" t="s">
        <v>2186</v>
      </c>
      <c r="J26" s="21">
        <v>1</v>
      </c>
      <c r="K26" s="21"/>
      <c r="L26" s="21">
        <v>1</v>
      </c>
      <c r="M26" s="21"/>
      <c r="N26" s="21"/>
      <c r="O26" s="19" t="s">
        <v>107</v>
      </c>
      <c r="P26" s="37">
        <v>43801</v>
      </c>
      <c r="Q26" s="34" t="str">
        <f t="shared" ca="1" si="0"/>
        <v>2 Tahun 8 Bulan3 Hari</v>
      </c>
      <c r="R26" s="21" t="s">
        <v>54</v>
      </c>
      <c r="S26" s="21" t="s">
        <v>62</v>
      </c>
      <c r="T26" s="21" t="s">
        <v>63</v>
      </c>
      <c r="U26" s="21" t="s">
        <v>64</v>
      </c>
      <c r="V26" s="21" t="s">
        <v>65</v>
      </c>
      <c r="W26" s="21" t="s">
        <v>76</v>
      </c>
      <c r="X26" s="31" t="s">
        <v>2771</v>
      </c>
      <c r="Y26" s="61">
        <v>34882</v>
      </c>
      <c r="Z26" s="34" t="str">
        <f t="shared" ca="1" si="1"/>
        <v>27 Tahun 1 Bulan</v>
      </c>
      <c r="AA26" s="21"/>
      <c r="AB26" s="21"/>
      <c r="AC26" s="21" t="s">
        <v>4648</v>
      </c>
      <c r="AD26" s="179" t="s">
        <v>3229</v>
      </c>
      <c r="AE26" s="21"/>
      <c r="AF26" s="21" t="s">
        <v>57</v>
      </c>
      <c r="AG26" s="21"/>
      <c r="AH26" s="21"/>
      <c r="AI26" s="21">
        <v>20002643763</v>
      </c>
      <c r="AJ26" s="21" t="s">
        <v>6775</v>
      </c>
      <c r="AK26" s="25">
        <v>951077585956000</v>
      </c>
      <c r="AL26" s="21">
        <v>843891757</v>
      </c>
    </row>
    <row r="27" spans="1:38" s="94" customFormat="1" ht="14">
      <c r="A27" s="21">
        <v>22</v>
      </c>
      <c r="B27" s="129" t="s">
        <v>282</v>
      </c>
      <c r="C27" s="1" t="s">
        <v>2170</v>
      </c>
      <c r="D27" s="21" t="s">
        <v>2170</v>
      </c>
      <c r="E27" s="21" t="s">
        <v>2187</v>
      </c>
      <c r="F27" s="21" t="s">
        <v>2188</v>
      </c>
      <c r="G27" s="21" t="s">
        <v>2189</v>
      </c>
      <c r="H27" s="21" t="s">
        <v>2190</v>
      </c>
      <c r="I27" s="31" t="s">
        <v>2191</v>
      </c>
      <c r="J27" s="21">
        <v>1</v>
      </c>
      <c r="K27" s="21"/>
      <c r="L27" s="21">
        <v>1</v>
      </c>
      <c r="M27" s="21"/>
      <c r="N27" s="21"/>
      <c r="O27" s="21" t="s">
        <v>120</v>
      </c>
      <c r="P27" s="37">
        <v>42992</v>
      </c>
      <c r="Q27" s="34" t="str">
        <f t="shared" ca="1" si="0"/>
        <v>4 Tahun 10 Bulan22 Hari</v>
      </c>
      <c r="R27" s="21" t="s">
        <v>54</v>
      </c>
      <c r="S27" s="21" t="s">
        <v>146</v>
      </c>
      <c r="T27" s="21" t="s">
        <v>49</v>
      </c>
      <c r="U27" s="21" t="s">
        <v>64</v>
      </c>
      <c r="V27" s="21" t="s">
        <v>65</v>
      </c>
      <c r="W27" s="21" t="s">
        <v>56</v>
      </c>
      <c r="X27" s="31" t="s">
        <v>2772</v>
      </c>
      <c r="Y27" s="61">
        <v>33373</v>
      </c>
      <c r="Z27" s="34" t="str">
        <f t="shared" ca="1" si="1"/>
        <v>31 Tahun 2 Bulan</v>
      </c>
      <c r="AA27" s="21"/>
      <c r="AB27" s="21"/>
      <c r="AC27" s="21" t="s">
        <v>4648</v>
      </c>
      <c r="AD27" s="49" t="s">
        <v>4679</v>
      </c>
      <c r="AE27" s="21"/>
      <c r="AF27" s="21" t="s">
        <v>146</v>
      </c>
      <c r="AG27" s="21" t="s">
        <v>146</v>
      </c>
      <c r="AH27" s="21" t="s">
        <v>146</v>
      </c>
      <c r="AI27" s="21">
        <v>17064029451</v>
      </c>
      <c r="AJ27" s="21" t="s">
        <v>6776</v>
      </c>
      <c r="AK27" s="25" t="s">
        <v>6777</v>
      </c>
      <c r="AL27" s="21">
        <v>455910137</v>
      </c>
    </row>
    <row r="28" spans="1:38" s="94" customFormat="1" ht="14">
      <c r="A28" s="21">
        <v>23</v>
      </c>
      <c r="B28" s="129" t="s">
        <v>282</v>
      </c>
      <c r="C28" s="1" t="s">
        <v>2170</v>
      </c>
      <c r="D28" s="21" t="s">
        <v>2170</v>
      </c>
      <c r="E28" s="21" t="s">
        <v>2192</v>
      </c>
      <c r="F28" s="21" t="s">
        <v>4979</v>
      </c>
      <c r="G28" s="21" t="s">
        <v>2193</v>
      </c>
      <c r="H28" s="21" t="s">
        <v>2194</v>
      </c>
      <c r="I28" s="31" t="s">
        <v>2195</v>
      </c>
      <c r="J28" s="21">
        <v>1</v>
      </c>
      <c r="K28" s="21"/>
      <c r="L28" s="21">
        <v>1</v>
      </c>
      <c r="M28" s="21"/>
      <c r="N28" s="21"/>
      <c r="O28" s="21" t="s">
        <v>107</v>
      </c>
      <c r="P28" s="37">
        <v>43780</v>
      </c>
      <c r="Q28" s="34" t="str">
        <f t="shared" ca="1" si="0"/>
        <v>2 Tahun 8 Bulan25 Hari</v>
      </c>
      <c r="R28" s="21" t="s">
        <v>58</v>
      </c>
      <c r="S28" s="21" t="s">
        <v>2773</v>
      </c>
      <c r="T28" s="21" t="s">
        <v>63</v>
      </c>
      <c r="U28" s="21" t="s">
        <v>66</v>
      </c>
      <c r="V28" s="21"/>
      <c r="W28" s="21" t="s">
        <v>76</v>
      </c>
      <c r="X28" s="31" t="s">
        <v>2774</v>
      </c>
      <c r="Y28" s="61">
        <v>36475</v>
      </c>
      <c r="Z28" s="34" t="str">
        <f t="shared" ca="1" si="1"/>
        <v>22 Tahun 8 Bulan</v>
      </c>
      <c r="AA28" s="21"/>
      <c r="AB28" s="21"/>
      <c r="AC28" s="21" t="s">
        <v>4648</v>
      </c>
      <c r="AD28" s="203" t="s">
        <v>3230</v>
      </c>
      <c r="AE28" s="21"/>
      <c r="AF28" s="21" t="s">
        <v>57</v>
      </c>
      <c r="AG28" s="21"/>
      <c r="AH28" s="21"/>
      <c r="AI28" s="21">
        <v>19063860506</v>
      </c>
      <c r="AJ28" s="21" t="s">
        <v>6778</v>
      </c>
      <c r="AK28" s="25" t="s">
        <v>6779</v>
      </c>
      <c r="AL28" s="21">
        <v>876634757</v>
      </c>
    </row>
    <row r="29" spans="1:38" s="94" customFormat="1" ht="14">
      <c r="A29" s="21">
        <v>24</v>
      </c>
      <c r="B29" s="129" t="s">
        <v>282</v>
      </c>
      <c r="C29" s="1" t="s">
        <v>2170</v>
      </c>
      <c r="D29" s="21" t="s">
        <v>2170</v>
      </c>
      <c r="E29" s="21" t="s">
        <v>2192</v>
      </c>
      <c r="F29" s="21" t="s">
        <v>4980</v>
      </c>
      <c r="G29" s="21" t="s">
        <v>2196</v>
      </c>
      <c r="H29" s="21" t="s">
        <v>2197</v>
      </c>
      <c r="I29" s="31" t="s">
        <v>2198</v>
      </c>
      <c r="J29" s="21">
        <v>1</v>
      </c>
      <c r="K29" s="21"/>
      <c r="L29" s="21">
        <v>1</v>
      </c>
      <c r="M29" s="21"/>
      <c r="N29" s="21"/>
      <c r="O29" s="19" t="s">
        <v>120</v>
      </c>
      <c r="P29" s="37">
        <v>43850</v>
      </c>
      <c r="Q29" s="34" t="str">
        <f t="shared" ca="1" si="0"/>
        <v>2 Tahun 6 Bulan16 Hari</v>
      </c>
      <c r="R29" s="21" t="s">
        <v>54</v>
      </c>
      <c r="S29" s="21" t="s">
        <v>62</v>
      </c>
      <c r="T29" s="21" t="s">
        <v>49</v>
      </c>
      <c r="U29" s="21" t="s">
        <v>50</v>
      </c>
      <c r="V29" s="21" t="s">
        <v>50</v>
      </c>
      <c r="W29" s="21" t="s">
        <v>76</v>
      </c>
      <c r="X29" s="31" t="s">
        <v>57</v>
      </c>
      <c r="Y29" s="61">
        <v>35998</v>
      </c>
      <c r="Z29" s="34" t="str">
        <f t="shared" ca="1" si="1"/>
        <v>24 Tahun 0 Bulan</v>
      </c>
      <c r="AA29" s="21"/>
      <c r="AB29" s="21"/>
      <c r="AC29" s="21" t="s">
        <v>4648</v>
      </c>
      <c r="AD29" s="21" t="s">
        <v>3231</v>
      </c>
      <c r="AE29" s="21"/>
      <c r="AF29" s="21" t="s">
        <v>57</v>
      </c>
      <c r="AG29" s="21"/>
      <c r="AH29" s="21"/>
      <c r="AI29" s="21">
        <v>20017146927</v>
      </c>
      <c r="AJ29" s="21" t="s">
        <v>6780</v>
      </c>
      <c r="AK29" s="25">
        <v>948960901956000</v>
      </c>
      <c r="AL29" s="21">
        <v>904338341</v>
      </c>
    </row>
    <row r="30" spans="1:38" s="94" customFormat="1" ht="14">
      <c r="A30" s="21">
        <v>25</v>
      </c>
      <c r="B30" s="129" t="s">
        <v>282</v>
      </c>
      <c r="C30" s="1" t="s">
        <v>2170</v>
      </c>
      <c r="D30" s="21" t="s">
        <v>2170</v>
      </c>
      <c r="E30" s="21" t="s">
        <v>2199</v>
      </c>
      <c r="F30" s="21" t="s">
        <v>2200</v>
      </c>
      <c r="G30" s="21" t="s">
        <v>2201</v>
      </c>
      <c r="H30" s="21" t="s">
        <v>2202</v>
      </c>
      <c r="I30" s="31" t="s">
        <v>2203</v>
      </c>
      <c r="J30" s="21">
        <v>1</v>
      </c>
      <c r="K30" s="21"/>
      <c r="L30" s="21">
        <v>1</v>
      </c>
      <c r="M30" s="21"/>
      <c r="N30" s="21"/>
      <c r="O30" s="19" t="s">
        <v>132</v>
      </c>
      <c r="P30" s="37">
        <v>42737</v>
      </c>
      <c r="Q30" s="34" t="str">
        <f t="shared" ca="1" si="0"/>
        <v>5 Tahun 7 Bulan3 Hari</v>
      </c>
      <c r="R30" s="21" t="s">
        <v>58</v>
      </c>
      <c r="S30" s="21" t="s">
        <v>2775</v>
      </c>
      <c r="T30" s="21" t="s">
        <v>73</v>
      </c>
      <c r="U30" s="21" t="s">
        <v>68</v>
      </c>
      <c r="V30" s="21" t="s">
        <v>68</v>
      </c>
      <c r="W30" s="21" t="s">
        <v>76</v>
      </c>
      <c r="X30" s="31" t="s">
        <v>2776</v>
      </c>
      <c r="Y30" s="61">
        <v>34286</v>
      </c>
      <c r="Z30" s="34" t="str">
        <f t="shared" ca="1" si="1"/>
        <v>28 Tahun 8 Bulan</v>
      </c>
      <c r="AA30" s="21"/>
      <c r="AB30" s="21"/>
      <c r="AC30" s="21" t="s">
        <v>4648</v>
      </c>
      <c r="AD30" s="21" t="s">
        <v>3232</v>
      </c>
      <c r="AE30" s="21"/>
      <c r="AF30" s="21" t="s">
        <v>57</v>
      </c>
      <c r="AG30" s="21"/>
      <c r="AH30" s="21"/>
      <c r="AI30" s="21">
        <v>17004791996</v>
      </c>
      <c r="AJ30" s="21" t="s">
        <v>6781</v>
      </c>
      <c r="AK30" s="25" t="s">
        <v>6782</v>
      </c>
      <c r="AL30" s="21">
        <v>504258313</v>
      </c>
    </row>
    <row r="31" spans="1:38" s="94" customFormat="1" ht="14">
      <c r="A31" s="21">
        <v>26</v>
      </c>
      <c r="B31" s="129" t="s">
        <v>282</v>
      </c>
      <c r="C31" s="1" t="s">
        <v>2170</v>
      </c>
      <c r="D31" s="21" t="s">
        <v>2170</v>
      </c>
      <c r="E31" s="21" t="s">
        <v>2199</v>
      </c>
      <c r="F31" s="21" t="s">
        <v>4981</v>
      </c>
      <c r="G31" s="21" t="s">
        <v>2204</v>
      </c>
      <c r="H31" s="21" t="s">
        <v>2205</v>
      </c>
      <c r="I31" s="31" t="s">
        <v>2206</v>
      </c>
      <c r="J31" s="21">
        <v>1</v>
      </c>
      <c r="K31" s="21"/>
      <c r="L31" s="21">
        <v>1</v>
      </c>
      <c r="M31" s="21"/>
      <c r="N31" s="21"/>
      <c r="O31" s="19" t="s">
        <v>107</v>
      </c>
      <c r="P31" s="37">
        <v>43801</v>
      </c>
      <c r="Q31" s="34" t="str">
        <f t="shared" ca="1" si="0"/>
        <v>2 Tahun 8 Bulan3 Hari</v>
      </c>
      <c r="R31" s="21" t="s">
        <v>54</v>
      </c>
      <c r="S31" s="21" t="s">
        <v>62</v>
      </c>
      <c r="T31" s="21" t="s">
        <v>49</v>
      </c>
      <c r="U31" s="21" t="s">
        <v>126</v>
      </c>
      <c r="V31" s="21" t="s">
        <v>144</v>
      </c>
      <c r="W31" s="21" t="s">
        <v>76</v>
      </c>
      <c r="X31" s="31" t="s">
        <v>2777</v>
      </c>
      <c r="Y31" s="61">
        <v>34898</v>
      </c>
      <c r="Z31" s="34" t="str">
        <f t="shared" ca="1" si="1"/>
        <v>27 Tahun 0 Bulan</v>
      </c>
      <c r="AA31" s="21"/>
      <c r="AB31" s="21"/>
      <c r="AC31" s="21" t="s">
        <v>4648</v>
      </c>
      <c r="AD31" s="179" t="s">
        <v>3233</v>
      </c>
      <c r="AE31" s="21"/>
      <c r="AF31" s="21"/>
      <c r="AG31" s="21"/>
      <c r="AH31" s="21" t="s">
        <v>126</v>
      </c>
      <c r="AI31" s="21">
        <v>20002643706</v>
      </c>
      <c r="AJ31" s="21" t="s">
        <v>6783</v>
      </c>
      <c r="AK31" s="25">
        <v>950048884912000</v>
      </c>
      <c r="AL31" s="21">
        <v>698582903</v>
      </c>
    </row>
    <row r="32" spans="1:38" s="94" customFormat="1" ht="14">
      <c r="A32" s="21">
        <v>27</v>
      </c>
      <c r="B32" s="129" t="s">
        <v>282</v>
      </c>
      <c r="C32" s="1" t="s">
        <v>2207</v>
      </c>
      <c r="D32" s="21" t="s">
        <v>2207</v>
      </c>
      <c r="E32" s="21" t="s">
        <v>568</v>
      </c>
      <c r="F32" s="21" t="s">
        <v>2208</v>
      </c>
      <c r="G32" s="21" t="s">
        <v>2209</v>
      </c>
      <c r="H32" s="21" t="s">
        <v>2210</v>
      </c>
      <c r="I32" s="31" t="s">
        <v>2211</v>
      </c>
      <c r="J32" s="21">
        <v>1</v>
      </c>
      <c r="K32" s="21"/>
      <c r="L32" s="21">
        <v>1</v>
      </c>
      <c r="M32" s="21"/>
      <c r="N32" s="21"/>
      <c r="O32" s="21" t="s">
        <v>107</v>
      </c>
      <c r="P32" s="37">
        <v>41420</v>
      </c>
      <c r="Q32" s="34" t="str">
        <f t="shared" ca="1" si="0"/>
        <v>9 Tahun 2 Bulan10 Hari</v>
      </c>
      <c r="R32" s="21" t="s">
        <v>54</v>
      </c>
      <c r="S32" s="21" t="s">
        <v>146</v>
      </c>
      <c r="T32" s="21" t="s">
        <v>49</v>
      </c>
      <c r="U32" s="21" t="s">
        <v>50</v>
      </c>
      <c r="V32" s="21" t="s">
        <v>50</v>
      </c>
      <c r="W32" s="21" t="s">
        <v>51</v>
      </c>
      <c r="X32" s="31" t="s">
        <v>2427</v>
      </c>
      <c r="Y32" s="61">
        <v>27714</v>
      </c>
      <c r="Z32" s="34" t="str">
        <f t="shared" ca="1" si="1"/>
        <v>46 Tahun 8 Bulan</v>
      </c>
      <c r="AA32" s="21"/>
      <c r="AB32" s="21"/>
      <c r="AC32" s="21" t="s">
        <v>4648</v>
      </c>
      <c r="AD32" s="49" t="s">
        <v>4680</v>
      </c>
      <c r="AE32" s="21"/>
      <c r="AF32" s="21" t="s">
        <v>146</v>
      </c>
      <c r="AG32" s="21" t="s">
        <v>146</v>
      </c>
      <c r="AH32" s="21" t="s">
        <v>146</v>
      </c>
      <c r="AI32" s="21">
        <v>13019992711</v>
      </c>
      <c r="AJ32" s="21" t="s">
        <v>6784</v>
      </c>
      <c r="AK32" s="25">
        <v>885287565956000</v>
      </c>
      <c r="AL32" s="21">
        <v>373352276</v>
      </c>
    </row>
    <row r="33" spans="1:38" s="94" customFormat="1" ht="14">
      <c r="A33" s="21">
        <v>28</v>
      </c>
      <c r="B33" s="129" t="s">
        <v>282</v>
      </c>
      <c r="C33" s="1" t="s">
        <v>2212</v>
      </c>
      <c r="D33" s="21" t="s">
        <v>2212</v>
      </c>
      <c r="E33" s="21" t="s">
        <v>2213</v>
      </c>
      <c r="F33" s="21" t="s">
        <v>2214</v>
      </c>
      <c r="G33" s="21" t="s">
        <v>2215</v>
      </c>
      <c r="H33" s="21" t="s">
        <v>2216</v>
      </c>
      <c r="I33" s="31" t="s">
        <v>2217</v>
      </c>
      <c r="J33" s="21">
        <v>1</v>
      </c>
      <c r="K33" s="21"/>
      <c r="L33" s="21">
        <v>1</v>
      </c>
      <c r="M33" s="21"/>
      <c r="N33" s="21"/>
      <c r="O33" s="19" t="s">
        <v>116</v>
      </c>
      <c r="P33" s="37">
        <v>43587</v>
      </c>
      <c r="Q33" s="34" t="str">
        <f t="shared" ca="1" si="0"/>
        <v>3 Tahun 3 Bulan3 Hari</v>
      </c>
      <c r="R33" s="21" t="s">
        <v>54</v>
      </c>
      <c r="S33" s="21" t="s">
        <v>62</v>
      </c>
      <c r="T33" s="21" t="s">
        <v>49</v>
      </c>
      <c r="U33" s="21" t="s">
        <v>66</v>
      </c>
      <c r="V33" s="21" t="s">
        <v>187</v>
      </c>
      <c r="W33" s="21" t="s">
        <v>76</v>
      </c>
      <c r="X33" s="31" t="s">
        <v>187</v>
      </c>
      <c r="Y33" s="61">
        <v>35223</v>
      </c>
      <c r="Z33" s="34" t="str">
        <f t="shared" ca="1" si="1"/>
        <v>26 Tahun 1 Bulan</v>
      </c>
      <c r="AA33" s="21"/>
      <c r="AB33" s="21"/>
      <c r="AC33" s="21" t="s">
        <v>4648</v>
      </c>
      <c r="AD33" s="203" t="s">
        <v>3234</v>
      </c>
      <c r="AE33" s="21"/>
      <c r="AF33" s="21"/>
      <c r="AG33" s="21"/>
      <c r="AH33" s="21" t="s">
        <v>66</v>
      </c>
      <c r="AI33" s="21">
        <v>17026388706</v>
      </c>
      <c r="AJ33" s="21" t="s">
        <v>6785</v>
      </c>
      <c r="AK33" s="25" t="s">
        <v>6786</v>
      </c>
      <c r="AL33" s="21">
        <v>538767818</v>
      </c>
    </row>
    <row r="34" spans="1:38" s="94" customFormat="1" ht="14">
      <c r="A34" s="21">
        <v>29</v>
      </c>
      <c r="B34" s="129" t="s">
        <v>282</v>
      </c>
      <c r="C34" s="1" t="s">
        <v>2212</v>
      </c>
      <c r="D34" s="21" t="s">
        <v>2212</v>
      </c>
      <c r="E34" s="21" t="s">
        <v>2218</v>
      </c>
      <c r="F34" s="21" t="s">
        <v>4982</v>
      </c>
      <c r="G34" s="21" t="s">
        <v>2219</v>
      </c>
      <c r="H34" s="21" t="s">
        <v>2220</v>
      </c>
      <c r="I34" s="31" t="s">
        <v>2221</v>
      </c>
      <c r="J34" s="21">
        <v>1</v>
      </c>
      <c r="K34" s="21"/>
      <c r="L34" s="21">
        <v>1</v>
      </c>
      <c r="M34" s="21"/>
      <c r="N34" s="21"/>
      <c r="O34" s="19" t="s">
        <v>107</v>
      </c>
      <c r="P34" s="37">
        <v>43770</v>
      </c>
      <c r="Q34" s="34" t="str">
        <f t="shared" ca="1" si="0"/>
        <v>2 Tahun 9 Bulan4 Hari</v>
      </c>
      <c r="R34" s="21" t="s">
        <v>58</v>
      </c>
      <c r="S34" s="21"/>
      <c r="T34" s="21" t="s">
        <v>73</v>
      </c>
      <c r="U34" s="21" t="s">
        <v>68</v>
      </c>
      <c r="V34" s="21" t="s">
        <v>163</v>
      </c>
      <c r="W34" s="21" t="s">
        <v>56</v>
      </c>
      <c r="X34" s="31" t="s">
        <v>2778</v>
      </c>
      <c r="Y34" s="61">
        <v>35115</v>
      </c>
      <c r="Z34" s="34" t="str">
        <f t="shared" ca="1" si="1"/>
        <v>26 Tahun 5 Bulan</v>
      </c>
      <c r="AA34" s="21"/>
      <c r="AB34" s="21"/>
      <c r="AC34" s="21" t="s">
        <v>4648</v>
      </c>
      <c r="AD34" s="21" t="s">
        <v>3235</v>
      </c>
      <c r="AE34" s="21"/>
      <c r="AF34" s="21" t="s">
        <v>57</v>
      </c>
      <c r="AG34" s="21"/>
      <c r="AH34" s="21"/>
      <c r="AI34" s="21">
        <v>19093378586</v>
      </c>
      <c r="AJ34" s="21" t="s">
        <v>6787</v>
      </c>
      <c r="AK34" s="25"/>
      <c r="AL34" s="21">
        <v>867316327</v>
      </c>
    </row>
    <row r="35" spans="1:38" s="94" customFormat="1" ht="14">
      <c r="A35" s="21">
        <v>30</v>
      </c>
      <c r="B35" s="129" t="s">
        <v>282</v>
      </c>
      <c r="C35" s="1" t="s">
        <v>2212</v>
      </c>
      <c r="D35" s="21" t="s">
        <v>2212</v>
      </c>
      <c r="E35" s="21" t="s">
        <v>2176</v>
      </c>
      <c r="F35" s="21" t="s">
        <v>4983</v>
      </c>
      <c r="G35" s="21" t="s">
        <v>2222</v>
      </c>
      <c r="H35" s="21" t="s">
        <v>2223</v>
      </c>
      <c r="I35" s="31" t="s">
        <v>2224</v>
      </c>
      <c r="J35" s="21">
        <v>1</v>
      </c>
      <c r="K35" s="21"/>
      <c r="L35" s="21">
        <v>1</v>
      </c>
      <c r="M35" s="21"/>
      <c r="N35" s="21"/>
      <c r="O35" s="19" t="s">
        <v>107</v>
      </c>
      <c r="P35" s="37">
        <v>43770</v>
      </c>
      <c r="Q35" s="34" t="str">
        <f t="shared" ca="1" si="0"/>
        <v>2 Tahun 9 Bulan4 Hari</v>
      </c>
      <c r="R35" s="21" t="s">
        <v>54</v>
      </c>
      <c r="S35" s="21" t="s">
        <v>62</v>
      </c>
      <c r="T35" s="21" t="s">
        <v>73</v>
      </c>
      <c r="U35" s="21" t="s">
        <v>68</v>
      </c>
      <c r="V35" s="21" t="s">
        <v>163</v>
      </c>
      <c r="W35" s="21" t="s">
        <v>76</v>
      </c>
      <c r="X35" s="31" t="s">
        <v>221</v>
      </c>
      <c r="Y35" s="61">
        <v>35858</v>
      </c>
      <c r="Z35" s="34" t="str">
        <f t="shared" ca="1" si="1"/>
        <v>24 Tahun 5 Bulan</v>
      </c>
      <c r="AA35" s="21"/>
      <c r="AB35" s="21"/>
      <c r="AC35" s="21" t="s">
        <v>4648</v>
      </c>
      <c r="AD35" s="21" t="s">
        <v>3236</v>
      </c>
      <c r="AE35" s="21"/>
      <c r="AF35" s="21" t="s">
        <v>57</v>
      </c>
      <c r="AG35" s="21"/>
      <c r="AH35" s="21"/>
      <c r="AI35" s="21">
        <v>19093378446</v>
      </c>
      <c r="AJ35" s="21" t="s">
        <v>6788</v>
      </c>
      <c r="AK35" s="25">
        <v>950111666956000</v>
      </c>
      <c r="AL35" s="21">
        <v>867316327</v>
      </c>
    </row>
    <row r="36" spans="1:38" s="94" customFormat="1" ht="14">
      <c r="A36" s="21">
        <v>31</v>
      </c>
      <c r="B36" s="129" t="s">
        <v>282</v>
      </c>
      <c r="C36" s="1" t="s">
        <v>2212</v>
      </c>
      <c r="D36" s="21" t="s">
        <v>2212</v>
      </c>
      <c r="E36" s="21" t="s">
        <v>2176</v>
      </c>
      <c r="F36" s="21" t="s">
        <v>4984</v>
      </c>
      <c r="G36" s="21" t="s">
        <v>2225</v>
      </c>
      <c r="H36" s="27" t="s">
        <v>6593</v>
      </c>
      <c r="I36" s="31" t="s">
        <v>2226</v>
      </c>
      <c r="J36" s="21">
        <v>1</v>
      </c>
      <c r="K36" s="21"/>
      <c r="L36" s="21">
        <v>1</v>
      </c>
      <c r="M36" s="21"/>
      <c r="N36" s="21"/>
      <c r="O36" s="19" t="s">
        <v>107</v>
      </c>
      <c r="P36" s="37">
        <v>43801</v>
      </c>
      <c r="Q36" s="34" t="str">
        <f t="shared" ca="1" si="0"/>
        <v>2 Tahun 8 Bulan3 Hari</v>
      </c>
      <c r="R36" s="21" t="s">
        <v>109</v>
      </c>
      <c r="S36" s="21" t="s">
        <v>2779</v>
      </c>
      <c r="T36" s="21" t="s">
        <v>49</v>
      </c>
      <c r="U36" s="21" t="s">
        <v>126</v>
      </c>
      <c r="V36" s="21" t="s">
        <v>144</v>
      </c>
      <c r="W36" s="21" t="s">
        <v>88</v>
      </c>
      <c r="X36" s="31" t="s">
        <v>224</v>
      </c>
      <c r="Y36" s="61">
        <v>34045</v>
      </c>
      <c r="Z36" s="34" t="str">
        <f t="shared" ca="1" si="1"/>
        <v>29 Tahun 4 Bulan</v>
      </c>
      <c r="AA36" s="21"/>
      <c r="AB36" s="21"/>
      <c r="AC36" s="21" t="s">
        <v>4648</v>
      </c>
      <c r="AD36" s="21" t="s">
        <v>3116</v>
      </c>
      <c r="AE36" s="21"/>
      <c r="AF36" s="21" t="s">
        <v>57</v>
      </c>
      <c r="AG36" s="21"/>
      <c r="AH36" s="21"/>
      <c r="AI36" s="21">
        <v>20002643664</v>
      </c>
      <c r="AJ36" s="21" t="s">
        <v>6789</v>
      </c>
      <c r="AK36" s="25">
        <v>949604748912000</v>
      </c>
      <c r="AL36" s="21">
        <v>867311443</v>
      </c>
    </row>
    <row r="37" spans="1:38" s="94" customFormat="1" ht="14">
      <c r="A37" s="21">
        <v>32</v>
      </c>
      <c r="B37" s="129" t="s">
        <v>282</v>
      </c>
      <c r="C37" s="1" t="s">
        <v>2212</v>
      </c>
      <c r="D37" s="21" t="s">
        <v>2212</v>
      </c>
      <c r="E37" s="21" t="s">
        <v>2192</v>
      </c>
      <c r="F37" s="21" t="s">
        <v>4985</v>
      </c>
      <c r="G37" s="21" t="s">
        <v>2227</v>
      </c>
      <c r="H37" s="21" t="s">
        <v>2228</v>
      </c>
      <c r="I37" s="31" t="s">
        <v>2229</v>
      </c>
      <c r="J37" s="21">
        <v>1</v>
      </c>
      <c r="K37" s="21"/>
      <c r="L37" s="21">
        <v>1</v>
      </c>
      <c r="M37" s="21"/>
      <c r="N37" s="21"/>
      <c r="O37" s="19" t="s">
        <v>107</v>
      </c>
      <c r="P37" s="37">
        <v>43833</v>
      </c>
      <c r="Q37" s="34" t="str">
        <f t="shared" ca="1" si="0"/>
        <v>2 Tahun 7 Bulan2 Hari</v>
      </c>
      <c r="R37" s="21" t="s">
        <v>58</v>
      </c>
      <c r="S37" s="21" t="s">
        <v>222</v>
      </c>
      <c r="T37" s="21" t="s">
        <v>49</v>
      </c>
      <c r="U37" s="21" t="s">
        <v>126</v>
      </c>
      <c r="V37" s="21" t="s">
        <v>166</v>
      </c>
      <c r="W37" s="21" t="s">
        <v>76</v>
      </c>
      <c r="X37" s="31" t="s">
        <v>193</v>
      </c>
      <c r="Y37" s="61">
        <v>36228</v>
      </c>
      <c r="Z37" s="34" t="str">
        <f t="shared" ca="1" si="1"/>
        <v>23 Tahun 4 Bulan</v>
      </c>
      <c r="AA37" s="21"/>
      <c r="AB37" s="21"/>
      <c r="AC37" s="21" t="s">
        <v>4648</v>
      </c>
      <c r="AD37" s="21" t="s">
        <v>3237</v>
      </c>
      <c r="AE37" s="21"/>
      <c r="AF37" s="21" t="s">
        <v>57</v>
      </c>
      <c r="AG37" s="21"/>
      <c r="AH37" s="21"/>
      <c r="AI37" s="21">
        <v>20008505651</v>
      </c>
      <c r="AJ37" s="21" t="s">
        <v>6790</v>
      </c>
      <c r="AK37" s="25" t="s">
        <v>6791</v>
      </c>
      <c r="AL37" s="21">
        <v>900774006</v>
      </c>
    </row>
    <row r="38" spans="1:38" s="94" customFormat="1" ht="14">
      <c r="A38" s="21">
        <v>33</v>
      </c>
      <c r="B38" s="129" t="s">
        <v>282</v>
      </c>
      <c r="C38" s="1" t="s">
        <v>2212</v>
      </c>
      <c r="D38" s="21" t="s">
        <v>2212</v>
      </c>
      <c r="E38" s="21" t="s">
        <v>2192</v>
      </c>
      <c r="F38" s="21" t="s">
        <v>4986</v>
      </c>
      <c r="G38" s="21" t="s">
        <v>2230</v>
      </c>
      <c r="H38" s="21" t="s">
        <v>2231</v>
      </c>
      <c r="I38" s="31" t="s">
        <v>2232</v>
      </c>
      <c r="J38" s="21">
        <v>1</v>
      </c>
      <c r="K38" s="21"/>
      <c r="L38" s="21">
        <v>1</v>
      </c>
      <c r="M38" s="21"/>
      <c r="N38" s="21"/>
      <c r="O38" s="19" t="s">
        <v>107</v>
      </c>
      <c r="P38" s="37">
        <v>43833</v>
      </c>
      <c r="Q38" s="34" t="str">
        <f t="shared" ca="1" si="0"/>
        <v>2 Tahun 7 Bulan2 Hari</v>
      </c>
      <c r="R38" s="21" t="s">
        <v>54</v>
      </c>
      <c r="S38" s="21" t="s">
        <v>62</v>
      </c>
      <c r="T38" s="21" t="s">
        <v>63</v>
      </c>
      <c r="U38" s="21" t="s">
        <v>66</v>
      </c>
      <c r="V38" s="21" t="s">
        <v>118</v>
      </c>
      <c r="W38" s="21" t="s">
        <v>76</v>
      </c>
      <c r="X38" s="31" t="s">
        <v>2780</v>
      </c>
      <c r="Y38" s="61">
        <v>33225</v>
      </c>
      <c r="Z38" s="34" t="str">
        <f t="shared" ca="1" si="1"/>
        <v>31 Tahun 7 Bulan</v>
      </c>
      <c r="AA38" s="21"/>
      <c r="AB38" s="21"/>
      <c r="AC38" s="21" t="s">
        <v>4648</v>
      </c>
      <c r="AD38" s="21" t="s">
        <v>3238</v>
      </c>
      <c r="AE38" s="21"/>
      <c r="AF38" s="21" t="s">
        <v>57</v>
      </c>
      <c r="AG38" s="21"/>
      <c r="AH38" s="21"/>
      <c r="AI38" s="21">
        <v>20008504993</v>
      </c>
      <c r="AJ38" s="21" t="s">
        <v>6792</v>
      </c>
      <c r="AK38" s="25" t="s">
        <v>6793</v>
      </c>
      <c r="AL38" s="21">
        <v>787563966</v>
      </c>
    </row>
    <row r="39" spans="1:38" s="94" customFormat="1" ht="14">
      <c r="A39" s="21">
        <v>34</v>
      </c>
      <c r="B39" s="129" t="s">
        <v>282</v>
      </c>
      <c r="C39" s="1" t="s">
        <v>2212</v>
      </c>
      <c r="D39" s="21" t="s">
        <v>2212</v>
      </c>
      <c r="E39" s="21" t="s">
        <v>2199</v>
      </c>
      <c r="F39" s="21" t="s">
        <v>2233</v>
      </c>
      <c r="G39" s="21" t="s">
        <v>2234</v>
      </c>
      <c r="H39" s="21" t="s">
        <v>2235</v>
      </c>
      <c r="I39" s="31" t="s">
        <v>2236</v>
      </c>
      <c r="J39" s="21">
        <v>1</v>
      </c>
      <c r="K39" s="21"/>
      <c r="L39" s="21">
        <v>1</v>
      </c>
      <c r="M39" s="21"/>
      <c r="N39" s="21"/>
      <c r="O39" s="19" t="s">
        <v>107</v>
      </c>
      <c r="P39" s="37">
        <v>43770</v>
      </c>
      <c r="Q39" s="34" t="str">
        <f t="shared" ca="1" si="0"/>
        <v>2 Tahun 9 Bulan4 Hari</v>
      </c>
      <c r="R39" s="21" t="s">
        <v>58</v>
      </c>
      <c r="S39" s="21"/>
      <c r="T39" s="21" t="s">
        <v>73</v>
      </c>
      <c r="U39" s="21" t="s">
        <v>66</v>
      </c>
      <c r="V39" s="21" t="s">
        <v>118</v>
      </c>
      <c r="W39" s="21" t="s">
        <v>76</v>
      </c>
      <c r="X39" s="31" t="s">
        <v>159</v>
      </c>
      <c r="Y39" s="61">
        <v>36497</v>
      </c>
      <c r="Z39" s="34" t="str">
        <f t="shared" ca="1" si="1"/>
        <v>22 Tahun 8 Bulan</v>
      </c>
      <c r="AA39" s="21"/>
      <c r="AB39" s="21"/>
      <c r="AC39" s="21" t="s">
        <v>4648</v>
      </c>
      <c r="AD39" s="21" t="s">
        <v>3217</v>
      </c>
      <c r="AE39" s="21"/>
      <c r="AF39" s="21" t="s">
        <v>57</v>
      </c>
      <c r="AG39" s="21"/>
      <c r="AH39" s="21"/>
      <c r="AI39" s="21">
        <v>19093378701</v>
      </c>
      <c r="AJ39" s="21" t="s">
        <v>6794</v>
      </c>
      <c r="AK39" s="25" t="s">
        <v>6795</v>
      </c>
      <c r="AL39" s="21">
        <v>847796315</v>
      </c>
    </row>
    <row r="40" spans="1:38" s="94" customFormat="1" ht="14">
      <c r="A40" s="21">
        <v>35</v>
      </c>
      <c r="B40" s="129" t="s">
        <v>282</v>
      </c>
      <c r="C40" s="1" t="s">
        <v>2212</v>
      </c>
      <c r="D40" s="21" t="s">
        <v>2212</v>
      </c>
      <c r="E40" s="21" t="s">
        <v>2199</v>
      </c>
      <c r="F40" s="21" t="s">
        <v>4987</v>
      </c>
      <c r="G40" s="21" t="s">
        <v>2237</v>
      </c>
      <c r="H40" s="21" t="s">
        <v>2238</v>
      </c>
      <c r="I40" s="31" t="s">
        <v>2239</v>
      </c>
      <c r="J40" s="21">
        <v>1</v>
      </c>
      <c r="K40" s="21"/>
      <c r="L40" s="21">
        <v>1</v>
      </c>
      <c r="M40" s="21"/>
      <c r="N40" s="21"/>
      <c r="O40" s="19" t="s">
        <v>107</v>
      </c>
      <c r="P40" s="37">
        <v>43850</v>
      </c>
      <c r="Q40" s="34" t="str">
        <f t="shared" ca="1" si="0"/>
        <v>2 Tahun 6 Bulan16 Hari</v>
      </c>
      <c r="R40" s="21" t="s">
        <v>54</v>
      </c>
      <c r="S40" s="21" t="s">
        <v>62</v>
      </c>
      <c r="T40" s="21" t="s">
        <v>49</v>
      </c>
      <c r="U40" s="21" t="s">
        <v>66</v>
      </c>
      <c r="V40" s="21" t="s">
        <v>182</v>
      </c>
      <c r="W40" s="21" t="s">
        <v>76</v>
      </c>
      <c r="X40" s="31" t="s">
        <v>2781</v>
      </c>
      <c r="Y40" s="61">
        <v>34804</v>
      </c>
      <c r="Z40" s="34" t="str">
        <f t="shared" ca="1" si="1"/>
        <v>27 Tahun 3 Bulan</v>
      </c>
      <c r="AA40" s="21"/>
      <c r="AB40" s="21"/>
      <c r="AC40" s="21" t="s">
        <v>4648</v>
      </c>
      <c r="AD40" s="21" t="s">
        <v>3239</v>
      </c>
      <c r="AE40" s="21"/>
      <c r="AF40" s="21" t="s">
        <v>57</v>
      </c>
      <c r="AG40" s="21"/>
      <c r="AH40" s="21"/>
      <c r="AI40" s="21">
        <v>20017146828</v>
      </c>
      <c r="AJ40" s="21" t="s">
        <v>6796</v>
      </c>
      <c r="AK40" s="25">
        <v>948810098807000</v>
      </c>
      <c r="AL40" s="21">
        <v>847796315</v>
      </c>
    </row>
    <row r="41" spans="1:38" s="94" customFormat="1" ht="14">
      <c r="A41" s="21">
        <v>36</v>
      </c>
      <c r="B41" s="129" t="s">
        <v>282</v>
      </c>
      <c r="C41" s="1" t="s">
        <v>2212</v>
      </c>
      <c r="D41" s="21" t="s">
        <v>2212</v>
      </c>
      <c r="E41" s="21" t="s">
        <v>2192</v>
      </c>
      <c r="F41" s="21" t="s">
        <v>2240</v>
      </c>
      <c r="G41" s="21" t="s">
        <v>2241</v>
      </c>
      <c r="H41" s="21" t="s">
        <v>2242</v>
      </c>
      <c r="I41" s="31" t="s">
        <v>2243</v>
      </c>
      <c r="J41" s="21">
        <v>1</v>
      </c>
      <c r="K41" s="21"/>
      <c r="L41" s="21">
        <v>1</v>
      </c>
      <c r="M41" s="21"/>
      <c r="N41" s="21"/>
      <c r="O41" s="21" t="s">
        <v>107</v>
      </c>
      <c r="P41" s="37">
        <v>43984</v>
      </c>
      <c r="Q41" s="34" t="str">
        <f t="shared" ca="1" si="0"/>
        <v>2 Tahun 2 Bulan3 Hari</v>
      </c>
      <c r="R41" s="21" t="s">
        <v>81</v>
      </c>
      <c r="S41" s="21"/>
      <c r="T41" s="21" t="s">
        <v>49</v>
      </c>
      <c r="U41" s="21" t="s">
        <v>50</v>
      </c>
      <c r="V41" s="21" t="s">
        <v>111</v>
      </c>
      <c r="W41" s="21" t="s">
        <v>76</v>
      </c>
      <c r="X41" s="31" t="s">
        <v>2782</v>
      </c>
      <c r="Y41" s="61">
        <v>33604</v>
      </c>
      <c r="Z41" s="34" t="str">
        <f t="shared" ca="1" si="1"/>
        <v>30 Tahun 7 Bulan</v>
      </c>
      <c r="AA41" s="21"/>
      <c r="AB41" s="21"/>
      <c r="AC41" s="21" t="s">
        <v>4648</v>
      </c>
      <c r="AD41" s="179" t="s">
        <v>3240</v>
      </c>
      <c r="AE41" s="21"/>
      <c r="AF41" s="21"/>
      <c r="AG41" s="21"/>
      <c r="AH41" s="21" t="s">
        <v>124</v>
      </c>
      <c r="AI41" s="21">
        <v>20041022573</v>
      </c>
      <c r="AJ41" s="21" t="s">
        <v>6797</v>
      </c>
      <c r="AK41" s="25" t="s">
        <v>6798</v>
      </c>
      <c r="AL41" s="21">
        <v>912113838</v>
      </c>
    </row>
    <row r="42" spans="1:38" s="94" customFormat="1" ht="14">
      <c r="A42" s="21">
        <v>37</v>
      </c>
      <c r="B42" s="129" t="s">
        <v>282</v>
      </c>
      <c r="C42" s="1" t="s">
        <v>2212</v>
      </c>
      <c r="D42" s="21" t="s">
        <v>2212</v>
      </c>
      <c r="E42" s="21" t="s">
        <v>2187</v>
      </c>
      <c r="F42" s="21" t="s">
        <v>2244</v>
      </c>
      <c r="G42" s="21" t="s">
        <v>2245</v>
      </c>
      <c r="H42" s="21" t="s">
        <v>2246</v>
      </c>
      <c r="I42" s="31" t="s">
        <v>2247</v>
      </c>
      <c r="J42" s="21">
        <v>1</v>
      </c>
      <c r="K42" s="21"/>
      <c r="L42" s="21">
        <v>1</v>
      </c>
      <c r="M42" s="21"/>
      <c r="N42" s="21"/>
      <c r="O42" s="23" t="s">
        <v>132</v>
      </c>
      <c r="P42" s="37">
        <v>41300</v>
      </c>
      <c r="Q42" s="34" t="str">
        <f t="shared" ca="1" si="0"/>
        <v>9 Tahun 6 Bulan10 Hari</v>
      </c>
      <c r="R42" s="21" t="s">
        <v>54</v>
      </c>
      <c r="S42" s="21" t="s">
        <v>146</v>
      </c>
      <c r="T42" s="21" t="s">
        <v>49</v>
      </c>
      <c r="U42" s="21" t="s">
        <v>50</v>
      </c>
      <c r="V42" s="21" t="s">
        <v>50</v>
      </c>
      <c r="W42" s="21" t="s">
        <v>56</v>
      </c>
      <c r="X42" s="31" t="s">
        <v>225</v>
      </c>
      <c r="Y42" s="61">
        <v>29448</v>
      </c>
      <c r="Z42" s="34" t="str">
        <f t="shared" ca="1" si="1"/>
        <v>41 Tahun 11 Bulan</v>
      </c>
      <c r="AA42" s="21"/>
      <c r="AB42" s="21"/>
      <c r="AC42" s="21" t="s">
        <v>4648</v>
      </c>
      <c r="AD42" s="49" t="s">
        <v>4681</v>
      </c>
      <c r="AE42" s="21"/>
      <c r="AF42" s="21" t="s">
        <v>146</v>
      </c>
      <c r="AG42" s="21" t="s">
        <v>146</v>
      </c>
      <c r="AH42" s="21" t="s">
        <v>146</v>
      </c>
      <c r="AI42" s="21">
        <v>13015743167</v>
      </c>
      <c r="AJ42" s="21" t="s">
        <v>6799</v>
      </c>
      <c r="AK42" s="25">
        <v>746208172956000</v>
      </c>
      <c r="AL42" s="21">
        <v>366330045</v>
      </c>
    </row>
    <row r="43" spans="1:38" s="94" customFormat="1" ht="14">
      <c r="A43" s="21">
        <v>38</v>
      </c>
      <c r="B43" s="129" t="s">
        <v>282</v>
      </c>
      <c r="C43" s="1" t="s">
        <v>2212</v>
      </c>
      <c r="D43" s="21" t="s">
        <v>2212</v>
      </c>
      <c r="E43" s="21" t="s">
        <v>2183</v>
      </c>
      <c r="F43" s="21" t="s">
        <v>4988</v>
      </c>
      <c r="G43" s="21" t="s">
        <v>2248</v>
      </c>
      <c r="H43" s="21" t="s">
        <v>2249</v>
      </c>
      <c r="I43" s="31" t="s">
        <v>2250</v>
      </c>
      <c r="J43" s="21">
        <v>1</v>
      </c>
      <c r="K43" s="21"/>
      <c r="L43" s="21">
        <v>1</v>
      </c>
      <c r="M43" s="21"/>
      <c r="N43" s="21"/>
      <c r="O43" s="19" t="s">
        <v>107</v>
      </c>
      <c r="P43" s="37">
        <v>43833</v>
      </c>
      <c r="Q43" s="34" t="str">
        <f t="shared" ca="1" si="0"/>
        <v>2 Tahun 7 Bulan2 Hari</v>
      </c>
      <c r="R43" s="21" t="s">
        <v>54</v>
      </c>
      <c r="S43" s="21" t="s">
        <v>87</v>
      </c>
      <c r="T43" s="21" t="s">
        <v>73</v>
      </c>
      <c r="U43" s="21" t="s">
        <v>68</v>
      </c>
      <c r="V43" s="21" t="s">
        <v>140</v>
      </c>
      <c r="W43" s="21" t="s">
        <v>76</v>
      </c>
      <c r="X43" s="31" t="s">
        <v>2783</v>
      </c>
      <c r="Y43" s="61">
        <v>37028</v>
      </c>
      <c r="Z43" s="34" t="str">
        <f t="shared" ca="1" si="1"/>
        <v>21 Tahun 2 Bulan</v>
      </c>
      <c r="AA43" s="21"/>
      <c r="AB43" s="21"/>
      <c r="AC43" s="21" t="s">
        <v>4648</v>
      </c>
      <c r="AD43" s="203" t="s">
        <v>3241</v>
      </c>
      <c r="AE43" s="21"/>
      <c r="AF43" s="21" t="s">
        <v>57</v>
      </c>
      <c r="AG43" s="21"/>
      <c r="AH43" s="21"/>
      <c r="AI43" s="21">
        <v>20008505560</v>
      </c>
      <c r="AJ43" s="21" t="s">
        <v>6800</v>
      </c>
      <c r="AK43" s="25" t="s">
        <v>6801</v>
      </c>
      <c r="AL43" s="21">
        <v>900732634</v>
      </c>
    </row>
    <row r="44" spans="1:38" s="94" customFormat="1" ht="14">
      <c r="A44" s="21">
        <v>39</v>
      </c>
      <c r="B44" s="129" t="s">
        <v>282</v>
      </c>
      <c r="C44" s="1" t="s">
        <v>2212</v>
      </c>
      <c r="D44" s="21" t="s">
        <v>2212</v>
      </c>
      <c r="E44" s="21" t="s">
        <v>2251</v>
      </c>
      <c r="F44" s="21" t="s">
        <v>4989</v>
      </c>
      <c r="G44" s="21" t="s">
        <v>2252</v>
      </c>
      <c r="H44" s="21" t="s">
        <v>2253</v>
      </c>
      <c r="I44" s="31" t="s">
        <v>2254</v>
      </c>
      <c r="J44" s="21">
        <v>1</v>
      </c>
      <c r="K44" s="21"/>
      <c r="L44" s="21">
        <v>1</v>
      </c>
      <c r="M44" s="21"/>
      <c r="N44" s="21"/>
      <c r="O44" s="19" t="s">
        <v>103</v>
      </c>
      <c r="P44" s="37">
        <v>43318</v>
      </c>
      <c r="Q44" s="34" t="str">
        <f t="shared" ca="1" si="0"/>
        <v>3 Tahun 11 Bulan30 Hari</v>
      </c>
      <c r="R44" s="21" t="s">
        <v>54</v>
      </c>
      <c r="S44" s="21" t="s">
        <v>62</v>
      </c>
      <c r="T44" s="21" t="s">
        <v>63</v>
      </c>
      <c r="U44" s="21" t="s">
        <v>66</v>
      </c>
      <c r="V44" s="21" t="s">
        <v>118</v>
      </c>
      <c r="W44" s="21" t="s">
        <v>88</v>
      </c>
      <c r="X44" s="31" t="s">
        <v>2784</v>
      </c>
      <c r="Y44" s="61">
        <v>31277</v>
      </c>
      <c r="Z44" s="34" t="str">
        <f t="shared" ca="1" si="1"/>
        <v>36 Tahun 11 Bulan</v>
      </c>
      <c r="AA44" s="21"/>
      <c r="AB44" s="21"/>
      <c r="AC44" s="21" t="s">
        <v>4648</v>
      </c>
      <c r="AD44" s="21" t="s">
        <v>3242</v>
      </c>
      <c r="AE44" s="21"/>
      <c r="AF44" s="21" t="s">
        <v>57</v>
      </c>
      <c r="AG44" s="21"/>
      <c r="AH44" s="21"/>
      <c r="AI44" s="21">
        <v>18076038290</v>
      </c>
      <c r="AJ44" s="21" t="s">
        <v>6802</v>
      </c>
      <c r="AK44" s="25" t="s">
        <v>6803</v>
      </c>
      <c r="AL44" s="21">
        <v>760801277</v>
      </c>
    </row>
    <row r="45" spans="1:38" s="94" customFormat="1" ht="14">
      <c r="A45" s="21">
        <v>40</v>
      </c>
      <c r="B45" s="129" t="s">
        <v>282</v>
      </c>
      <c r="C45" s="1" t="s">
        <v>250</v>
      </c>
      <c r="D45" s="21" t="s">
        <v>250</v>
      </c>
      <c r="E45" s="21" t="s">
        <v>2255</v>
      </c>
      <c r="F45" s="21" t="s">
        <v>4990</v>
      </c>
      <c r="G45" s="21" t="s">
        <v>2256</v>
      </c>
      <c r="H45" s="21" t="s">
        <v>2257</v>
      </c>
      <c r="I45" s="31" t="s">
        <v>2258</v>
      </c>
      <c r="J45" s="21">
        <v>1</v>
      </c>
      <c r="K45" s="21"/>
      <c r="L45" s="21">
        <v>1</v>
      </c>
      <c r="M45" s="21"/>
      <c r="N45" s="21"/>
      <c r="O45" s="19" t="s">
        <v>116</v>
      </c>
      <c r="P45" s="37">
        <v>42737</v>
      </c>
      <c r="Q45" s="34" t="str">
        <f t="shared" ca="1" si="0"/>
        <v>5 Tahun 7 Bulan3 Hari</v>
      </c>
      <c r="R45" s="21" t="s">
        <v>54</v>
      </c>
      <c r="S45" s="21"/>
      <c r="T45" s="21" t="s">
        <v>63</v>
      </c>
      <c r="U45" s="21" t="s">
        <v>50</v>
      </c>
      <c r="V45" s="21" t="s">
        <v>50</v>
      </c>
      <c r="W45" s="21" t="s">
        <v>88</v>
      </c>
      <c r="X45" s="31" t="s">
        <v>57</v>
      </c>
      <c r="Y45" s="61">
        <v>36001</v>
      </c>
      <c r="Z45" s="34" t="str">
        <f t="shared" ca="1" si="1"/>
        <v>24 Tahun 0 Bulan</v>
      </c>
      <c r="AA45" s="21"/>
      <c r="AB45" s="21"/>
      <c r="AC45" s="21" t="s">
        <v>4648</v>
      </c>
      <c r="AD45" s="21" t="s">
        <v>3243</v>
      </c>
      <c r="AE45" s="21"/>
      <c r="AF45" s="21" t="s">
        <v>57</v>
      </c>
      <c r="AG45" s="21"/>
      <c r="AH45" s="21"/>
      <c r="AI45" s="21">
        <v>17004791871</v>
      </c>
      <c r="AJ45" s="21" t="s">
        <v>6804</v>
      </c>
      <c r="AK45" s="25">
        <v>906951504956000</v>
      </c>
      <c r="AL45" s="21">
        <v>522332557</v>
      </c>
    </row>
    <row r="46" spans="1:38" s="94" customFormat="1" ht="14">
      <c r="A46" s="21">
        <v>41</v>
      </c>
      <c r="B46" s="129" t="s">
        <v>282</v>
      </c>
      <c r="C46" s="1" t="s">
        <v>250</v>
      </c>
      <c r="D46" s="21" t="s">
        <v>250</v>
      </c>
      <c r="E46" s="21" t="s">
        <v>2259</v>
      </c>
      <c r="F46" s="21" t="s">
        <v>4991</v>
      </c>
      <c r="G46" s="21" t="s">
        <v>2260</v>
      </c>
      <c r="H46" s="21" t="s">
        <v>2261</v>
      </c>
      <c r="I46" s="31" t="s">
        <v>2262</v>
      </c>
      <c r="J46" s="21">
        <v>1</v>
      </c>
      <c r="K46" s="21"/>
      <c r="L46" s="21">
        <v>1</v>
      </c>
      <c r="M46" s="21"/>
      <c r="N46" s="21"/>
      <c r="O46" s="21" t="s">
        <v>107</v>
      </c>
      <c r="P46" s="37">
        <v>43739</v>
      </c>
      <c r="Q46" s="34" t="str">
        <f t="shared" ca="1" si="0"/>
        <v>2 Tahun 10 Bulan4 Hari</v>
      </c>
      <c r="R46" s="21" t="s">
        <v>58</v>
      </c>
      <c r="S46" s="21" t="s">
        <v>247</v>
      </c>
      <c r="T46" s="21" t="s">
        <v>73</v>
      </c>
      <c r="U46" s="21" t="s">
        <v>64</v>
      </c>
      <c r="V46" s="21" t="s">
        <v>65</v>
      </c>
      <c r="W46" s="21" t="s">
        <v>76</v>
      </c>
      <c r="X46" s="31" t="s">
        <v>244</v>
      </c>
      <c r="Y46" s="61">
        <v>36922</v>
      </c>
      <c r="Z46" s="34" t="str">
        <f t="shared" ca="1" si="1"/>
        <v>21 Tahun 6 Bulan</v>
      </c>
      <c r="AA46" s="21"/>
      <c r="AB46" s="21"/>
      <c r="AC46" s="21" t="s">
        <v>4648</v>
      </c>
      <c r="AD46" s="21" t="s">
        <v>3244</v>
      </c>
      <c r="AE46" s="21"/>
      <c r="AF46" s="21" t="s">
        <v>57</v>
      </c>
      <c r="AG46" s="21"/>
      <c r="AH46" s="21"/>
      <c r="AI46" s="21">
        <v>19082554593</v>
      </c>
      <c r="AJ46" s="21" t="s">
        <v>6805</v>
      </c>
      <c r="AK46" s="25" t="s">
        <v>6806</v>
      </c>
      <c r="AL46" s="21">
        <v>896342228</v>
      </c>
    </row>
    <row r="47" spans="1:38" s="94" customFormat="1" ht="14">
      <c r="A47" s="21">
        <v>42</v>
      </c>
      <c r="B47" s="129" t="s">
        <v>282</v>
      </c>
      <c r="C47" s="1" t="s">
        <v>250</v>
      </c>
      <c r="D47" s="21" t="s">
        <v>250</v>
      </c>
      <c r="E47" s="21" t="s">
        <v>2259</v>
      </c>
      <c r="F47" s="21" t="s">
        <v>4992</v>
      </c>
      <c r="G47" s="21" t="s">
        <v>2263</v>
      </c>
      <c r="H47" s="21" t="s">
        <v>2264</v>
      </c>
      <c r="I47" s="31" t="s">
        <v>2265</v>
      </c>
      <c r="J47" s="21">
        <v>1</v>
      </c>
      <c r="K47" s="21"/>
      <c r="L47" s="21">
        <v>1</v>
      </c>
      <c r="M47" s="21"/>
      <c r="N47" s="21"/>
      <c r="O47" s="19" t="s">
        <v>107</v>
      </c>
      <c r="P47" s="37">
        <v>43160</v>
      </c>
      <c r="Q47" s="34" t="str">
        <f t="shared" ca="1" si="0"/>
        <v>4 Tahun 5 Bulan4 Hari</v>
      </c>
      <c r="R47" s="21" t="s">
        <v>58</v>
      </c>
      <c r="S47" s="21" t="s">
        <v>117</v>
      </c>
      <c r="T47" s="21" t="s">
        <v>73</v>
      </c>
      <c r="U47" s="21" t="s">
        <v>68</v>
      </c>
      <c r="V47" s="21" t="s">
        <v>68</v>
      </c>
      <c r="W47" s="21" t="s">
        <v>76</v>
      </c>
      <c r="X47" s="31" t="s">
        <v>2785</v>
      </c>
      <c r="Y47" s="61">
        <v>35217</v>
      </c>
      <c r="Z47" s="34" t="str">
        <f t="shared" ca="1" si="1"/>
        <v>26 Tahun 2 Bulan</v>
      </c>
      <c r="AA47" s="21"/>
      <c r="AB47" s="21"/>
      <c r="AC47" s="21" t="s">
        <v>4648</v>
      </c>
      <c r="AD47" s="21" t="s">
        <v>3245</v>
      </c>
      <c r="AE47" s="21"/>
      <c r="AF47" s="21"/>
      <c r="AG47" s="21"/>
      <c r="AH47" s="21" t="s">
        <v>68</v>
      </c>
      <c r="AI47" s="21">
        <v>18027519711</v>
      </c>
      <c r="AJ47" s="21" t="s">
        <v>6807</v>
      </c>
      <c r="AK47" s="25">
        <v>846941185956000</v>
      </c>
      <c r="AL47" s="21">
        <v>730960083</v>
      </c>
    </row>
    <row r="48" spans="1:38" s="94" customFormat="1" ht="14">
      <c r="A48" s="21">
        <v>43</v>
      </c>
      <c r="B48" s="129" t="s">
        <v>282</v>
      </c>
      <c r="C48" s="1" t="s">
        <v>250</v>
      </c>
      <c r="D48" s="21" t="s">
        <v>250</v>
      </c>
      <c r="E48" s="21" t="s">
        <v>2259</v>
      </c>
      <c r="F48" s="21" t="s">
        <v>4994</v>
      </c>
      <c r="G48" s="21" t="s">
        <v>2266</v>
      </c>
      <c r="H48" s="21" t="s">
        <v>2267</v>
      </c>
      <c r="I48" s="31" t="s">
        <v>2268</v>
      </c>
      <c r="J48" s="21">
        <v>1</v>
      </c>
      <c r="K48" s="21"/>
      <c r="L48" s="21">
        <v>1</v>
      </c>
      <c r="M48" s="21"/>
      <c r="N48" s="21"/>
      <c r="O48" s="21" t="s">
        <v>107</v>
      </c>
      <c r="P48" s="37">
        <v>43318</v>
      </c>
      <c r="Q48" s="34" t="str">
        <f t="shared" ca="1" si="0"/>
        <v>3 Tahun 11 Bulan30 Hari</v>
      </c>
      <c r="R48" s="21" t="s">
        <v>58</v>
      </c>
      <c r="S48" s="21"/>
      <c r="T48" s="21" t="s">
        <v>49</v>
      </c>
      <c r="U48" s="21" t="s">
        <v>50</v>
      </c>
      <c r="V48" s="21" t="s">
        <v>50</v>
      </c>
      <c r="W48" s="21" t="s">
        <v>76</v>
      </c>
      <c r="X48" s="31" t="s">
        <v>57</v>
      </c>
      <c r="Y48" s="61">
        <v>35731</v>
      </c>
      <c r="Z48" s="34" t="str">
        <f t="shared" ca="1" si="1"/>
        <v>24 Tahun 9 Bulan</v>
      </c>
      <c r="AA48" s="21"/>
      <c r="AB48" s="21"/>
      <c r="AC48" s="21" t="s">
        <v>4648</v>
      </c>
      <c r="AD48" s="21" t="s">
        <v>3246</v>
      </c>
      <c r="AE48" s="21"/>
      <c r="AF48" s="21" t="s">
        <v>57</v>
      </c>
      <c r="AG48" s="21"/>
      <c r="AH48" s="21"/>
      <c r="AI48" s="21">
        <v>18076038332</v>
      </c>
      <c r="AJ48" s="21" t="s">
        <v>6808</v>
      </c>
      <c r="AK48" s="25" t="s">
        <v>6809</v>
      </c>
      <c r="AL48" s="21">
        <v>699170498</v>
      </c>
    </row>
    <row r="49" spans="1:38" s="94" customFormat="1" ht="14">
      <c r="A49" s="21">
        <v>44</v>
      </c>
      <c r="B49" s="129" t="s">
        <v>282</v>
      </c>
      <c r="C49" s="1" t="s">
        <v>250</v>
      </c>
      <c r="D49" s="21" t="s">
        <v>250</v>
      </c>
      <c r="E49" s="21" t="s">
        <v>2255</v>
      </c>
      <c r="F49" s="21" t="s">
        <v>4993</v>
      </c>
      <c r="G49" s="21" t="s">
        <v>2269</v>
      </c>
      <c r="H49" s="21" t="s">
        <v>2270</v>
      </c>
      <c r="I49" s="31" t="s">
        <v>2271</v>
      </c>
      <c r="J49" s="21">
        <v>1</v>
      </c>
      <c r="K49" s="21"/>
      <c r="L49" s="21">
        <v>1</v>
      </c>
      <c r="M49" s="21"/>
      <c r="N49" s="21"/>
      <c r="O49" s="19" t="s">
        <v>103</v>
      </c>
      <c r="P49" s="37">
        <v>43801</v>
      </c>
      <c r="Q49" s="34" t="str">
        <f t="shared" ca="1" si="0"/>
        <v>2 Tahun 8 Bulan3 Hari</v>
      </c>
      <c r="R49" s="21" t="s">
        <v>54</v>
      </c>
      <c r="S49" s="21" t="s">
        <v>62</v>
      </c>
      <c r="T49" s="21" t="s">
        <v>73</v>
      </c>
      <c r="U49" s="21" t="s">
        <v>68</v>
      </c>
      <c r="V49" s="21" t="s">
        <v>79</v>
      </c>
      <c r="W49" s="21" t="s">
        <v>76</v>
      </c>
      <c r="X49" s="31" t="s">
        <v>221</v>
      </c>
      <c r="Y49" s="61">
        <v>34412</v>
      </c>
      <c r="Z49" s="34" t="str">
        <f t="shared" ca="1" si="1"/>
        <v>28 Tahun 4 Bulan</v>
      </c>
      <c r="AA49" s="21"/>
      <c r="AB49" s="21"/>
      <c r="AC49" s="21" t="s">
        <v>4648</v>
      </c>
      <c r="AD49" s="21" t="s">
        <v>3247</v>
      </c>
      <c r="AE49" s="21"/>
      <c r="AF49" s="21"/>
      <c r="AG49" s="21"/>
      <c r="AH49" s="21" t="s">
        <v>68</v>
      </c>
      <c r="AI49" s="21">
        <v>20002643714</v>
      </c>
      <c r="AJ49" s="21" t="s">
        <v>6810</v>
      </c>
      <c r="AK49" s="25">
        <v>950091678921000</v>
      </c>
      <c r="AL49" s="21">
        <v>376724617</v>
      </c>
    </row>
    <row r="50" spans="1:38" s="94" customFormat="1" ht="14">
      <c r="A50" s="21">
        <v>45</v>
      </c>
      <c r="B50" s="129" t="s">
        <v>282</v>
      </c>
      <c r="C50" s="1" t="s">
        <v>2272</v>
      </c>
      <c r="D50" s="21" t="s">
        <v>2272</v>
      </c>
      <c r="E50" s="21" t="s">
        <v>249</v>
      </c>
      <c r="F50" s="21" t="s">
        <v>2273</v>
      </c>
      <c r="G50" s="21" t="s">
        <v>2274</v>
      </c>
      <c r="H50" s="21" t="s">
        <v>2275</v>
      </c>
      <c r="I50" s="31" t="s">
        <v>2276</v>
      </c>
      <c r="J50" s="21">
        <v>1</v>
      </c>
      <c r="K50" s="21"/>
      <c r="L50" s="21">
        <v>1</v>
      </c>
      <c r="M50" s="21"/>
      <c r="N50" s="21"/>
      <c r="O50" s="19" t="s">
        <v>107</v>
      </c>
      <c r="P50" s="37">
        <v>43953</v>
      </c>
      <c r="Q50" s="34" t="str">
        <f t="shared" ca="1" si="0"/>
        <v>2 Tahun 3 Bulan3 Hari</v>
      </c>
      <c r="R50" s="21" t="s">
        <v>81</v>
      </c>
      <c r="S50" s="21"/>
      <c r="T50" s="21" t="s">
        <v>49</v>
      </c>
      <c r="U50" s="21" t="s">
        <v>50</v>
      </c>
      <c r="V50" s="21" t="s">
        <v>111</v>
      </c>
      <c r="W50" s="21" t="s">
        <v>76</v>
      </c>
      <c r="X50" s="31" t="s">
        <v>197</v>
      </c>
      <c r="Y50" s="61">
        <v>37373</v>
      </c>
      <c r="Z50" s="34" t="str">
        <f t="shared" ca="1" si="1"/>
        <v>20 Tahun 3 Bulan</v>
      </c>
      <c r="AA50" s="21"/>
      <c r="AB50" s="21"/>
      <c r="AC50" s="21" t="s">
        <v>4648</v>
      </c>
      <c r="AD50" s="21" t="s">
        <v>3248</v>
      </c>
      <c r="AE50" s="21"/>
      <c r="AF50" s="21" t="s">
        <v>57</v>
      </c>
      <c r="AG50" s="21"/>
      <c r="AH50" s="21"/>
      <c r="AI50" s="21">
        <v>20034051746</v>
      </c>
      <c r="AJ50" s="21" t="s">
        <v>6811</v>
      </c>
      <c r="AK50" s="25">
        <v>949605133956000</v>
      </c>
      <c r="AL50" s="21">
        <v>961232393</v>
      </c>
    </row>
    <row r="51" spans="1:38" s="94" customFormat="1" ht="14">
      <c r="A51" s="21">
        <v>46</v>
      </c>
      <c r="B51" s="129" t="s">
        <v>282</v>
      </c>
      <c r="C51" s="1" t="s">
        <v>250</v>
      </c>
      <c r="D51" s="21" t="s">
        <v>250</v>
      </c>
      <c r="E51" s="21" t="s">
        <v>249</v>
      </c>
      <c r="F51" s="21" t="s">
        <v>4996</v>
      </c>
      <c r="G51" s="21" t="s">
        <v>2277</v>
      </c>
      <c r="H51" s="21" t="s">
        <v>2278</v>
      </c>
      <c r="I51" s="31" t="s">
        <v>2279</v>
      </c>
      <c r="J51" s="21">
        <v>1</v>
      </c>
      <c r="K51" s="21"/>
      <c r="L51" s="21">
        <v>1</v>
      </c>
      <c r="M51" s="21"/>
      <c r="N51" s="21"/>
      <c r="O51" s="19" t="s">
        <v>107</v>
      </c>
      <c r="P51" s="37">
        <v>43801</v>
      </c>
      <c r="Q51" s="34" t="str">
        <f t="shared" ca="1" si="0"/>
        <v>2 Tahun 8 Bulan3 Hari</v>
      </c>
      <c r="R51" s="21" t="s">
        <v>54</v>
      </c>
      <c r="S51" s="21" t="s">
        <v>62</v>
      </c>
      <c r="T51" s="21" t="s">
        <v>73</v>
      </c>
      <c r="U51" s="21" t="s">
        <v>68</v>
      </c>
      <c r="V51" s="21" t="s">
        <v>140</v>
      </c>
      <c r="W51" s="21" t="s">
        <v>76</v>
      </c>
      <c r="X51" s="31" t="s">
        <v>2714</v>
      </c>
      <c r="Y51" s="61">
        <v>33843</v>
      </c>
      <c r="Z51" s="34" t="str">
        <f t="shared" ca="1" si="1"/>
        <v>29 Tahun 11 Bulan</v>
      </c>
      <c r="AA51" s="21"/>
      <c r="AB51" s="21"/>
      <c r="AC51" s="21" t="s">
        <v>4648</v>
      </c>
      <c r="AD51" s="21" t="s">
        <v>3120</v>
      </c>
      <c r="AE51" s="21"/>
      <c r="AF51" s="21" t="s">
        <v>57</v>
      </c>
      <c r="AG51" s="21"/>
      <c r="AH51" s="21"/>
      <c r="AI51" s="21">
        <v>20002643722</v>
      </c>
      <c r="AJ51" s="21" t="s">
        <v>6812</v>
      </c>
      <c r="AK51" s="25"/>
      <c r="AL51" s="21">
        <v>892426362</v>
      </c>
    </row>
    <row r="52" spans="1:38" s="94" customFormat="1" ht="14">
      <c r="A52" s="21">
        <v>47</v>
      </c>
      <c r="B52" s="129" t="s">
        <v>282</v>
      </c>
      <c r="C52" s="1" t="s">
        <v>2272</v>
      </c>
      <c r="D52" s="21" t="s">
        <v>2272</v>
      </c>
      <c r="E52" s="21" t="s">
        <v>2272</v>
      </c>
      <c r="F52" s="21" t="s">
        <v>4995</v>
      </c>
      <c r="G52" s="21" t="s">
        <v>2280</v>
      </c>
      <c r="H52" s="21" t="s">
        <v>2281</v>
      </c>
      <c r="I52" s="31" t="s">
        <v>2282</v>
      </c>
      <c r="J52" s="21">
        <v>1</v>
      </c>
      <c r="K52" s="21"/>
      <c r="L52" s="21">
        <v>1</v>
      </c>
      <c r="M52" s="21"/>
      <c r="N52" s="21"/>
      <c r="O52" s="19" t="s">
        <v>107</v>
      </c>
      <c r="P52" s="37">
        <v>43801</v>
      </c>
      <c r="Q52" s="34" t="str">
        <f t="shared" ca="1" si="0"/>
        <v>2 Tahun 8 Bulan3 Hari</v>
      </c>
      <c r="R52" s="21" t="s">
        <v>54</v>
      </c>
      <c r="S52" s="21" t="s">
        <v>62</v>
      </c>
      <c r="T52" s="21" t="s">
        <v>49</v>
      </c>
      <c r="U52" s="21" t="s">
        <v>50</v>
      </c>
      <c r="V52" s="21" t="s">
        <v>50</v>
      </c>
      <c r="W52" s="21" t="s">
        <v>76</v>
      </c>
      <c r="X52" s="31" t="s">
        <v>2786</v>
      </c>
      <c r="Y52" s="61">
        <v>36801</v>
      </c>
      <c r="Z52" s="34" t="str">
        <f t="shared" ca="1" si="1"/>
        <v>21 Tahun 10 Bulan</v>
      </c>
      <c r="AA52" s="21"/>
      <c r="AB52" s="21"/>
      <c r="AC52" s="21" t="s">
        <v>4648</v>
      </c>
      <c r="AD52" s="21" t="s">
        <v>3249</v>
      </c>
      <c r="AE52" s="21"/>
      <c r="AF52" s="21" t="s">
        <v>57</v>
      </c>
      <c r="AG52" s="21"/>
      <c r="AH52" s="21"/>
      <c r="AI52" s="21">
        <v>20002643904</v>
      </c>
      <c r="AJ52" s="21" t="s">
        <v>6813</v>
      </c>
      <c r="AK52" s="25" t="s">
        <v>6814</v>
      </c>
      <c r="AL52" s="21">
        <v>892426634</v>
      </c>
    </row>
    <row r="53" spans="1:38" s="94" customFormat="1" ht="14">
      <c r="A53" s="21">
        <v>48</v>
      </c>
      <c r="B53" s="129" t="s">
        <v>282</v>
      </c>
      <c r="C53" s="1" t="s">
        <v>2272</v>
      </c>
      <c r="D53" s="21" t="s">
        <v>2272</v>
      </c>
      <c r="E53" s="21" t="s">
        <v>568</v>
      </c>
      <c r="F53" s="21" t="s">
        <v>4997</v>
      </c>
      <c r="G53" s="21" t="s">
        <v>2283</v>
      </c>
      <c r="H53" s="21" t="s">
        <v>2284</v>
      </c>
      <c r="I53" s="31" t="s">
        <v>2285</v>
      </c>
      <c r="J53" s="21">
        <v>1</v>
      </c>
      <c r="K53" s="21"/>
      <c r="L53" s="21">
        <v>1</v>
      </c>
      <c r="M53" s="21"/>
      <c r="N53" s="21"/>
      <c r="O53" s="21" t="s">
        <v>99</v>
      </c>
      <c r="P53" s="37">
        <v>43689</v>
      </c>
      <c r="Q53" s="34" t="str">
        <f t="shared" ca="1" si="0"/>
        <v>2 Tahun 11 Bulan24 Hari</v>
      </c>
      <c r="R53" s="21" t="s">
        <v>109</v>
      </c>
      <c r="S53" s="21" t="s">
        <v>2787</v>
      </c>
      <c r="T53" s="21" t="s">
        <v>73</v>
      </c>
      <c r="U53" s="21" t="s">
        <v>68</v>
      </c>
      <c r="V53" s="21" t="s">
        <v>185</v>
      </c>
      <c r="W53" s="21" t="s">
        <v>76</v>
      </c>
      <c r="X53" s="31" t="s">
        <v>2788</v>
      </c>
      <c r="Y53" s="61">
        <v>33364</v>
      </c>
      <c r="Z53" s="34" t="str">
        <f t="shared" ca="1" si="1"/>
        <v>31 Tahun 2 Bulan</v>
      </c>
      <c r="AA53" s="21"/>
      <c r="AB53" s="21"/>
      <c r="AC53" s="21" t="s">
        <v>4648</v>
      </c>
      <c r="AD53" s="21" t="s">
        <v>3250</v>
      </c>
      <c r="AE53" s="21"/>
      <c r="AF53" s="21" t="s">
        <v>146</v>
      </c>
      <c r="AG53" s="21" t="s">
        <v>146</v>
      </c>
      <c r="AH53" s="21" t="s">
        <v>68</v>
      </c>
      <c r="AI53" s="21">
        <v>19063872626</v>
      </c>
      <c r="AJ53" s="21" t="s">
        <v>6815</v>
      </c>
      <c r="AK53" s="25" t="s">
        <v>6816</v>
      </c>
      <c r="AL53" s="21">
        <v>841644846</v>
      </c>
    </row>
    <row r="54" spans="1:38" s="94" customFormat="1" ht="14">
      <c r="A54" s="21">
        <v>49</v>
      </c>
      <c r="B54" s="129" t="s">
        <v>282</v>
      </c>
      <c r="C54" s="1" t="s">
        <v>2286</v>
      </c>
      <c r="D54" s="21" t="s">
        <v>2286</v>
      </c>
      <c r="E54" s="21" t="s">
        <v>2287</v>
      </c>
      <c r="F54" s="21" t="s">
        <v>2288</v>
      </c>
      <c r="G54" s="21"/>
      <c r="H54" s="21" t="s">
        <v>2289</v>
      </c>
      <c r="I54" s="31" t="s">
        <v>2290</v>
      </c>
      <c r="J54" s="21">
        <v>1</v>
      </c>
      <c r="K54" s="21"/>
      <c r="L54" s="21">
        <v>1</v>
      </c>
      <c r="M54" s="21"/>
      <c r="N54" s="21"/>
      <c r="O54" s="19" t="s">
        <v>6332</v>
      </c>
      <c r="P54" s="37">
        <v>42980</v>
      </c>
      <c r="Q54" s="34" t="str">
        <f t="shared" ca="1" si="0"/>
        <v>4 Tahun 11 Bulan3 Hari</v>
      </c>
      <c r="R54" s="21" t="s">
        <v>58</v>
      </c>
      <c r="S54" s="21"/>
      <c r="T54" s="21" t="s">
        <v>49</v>
      </c>
      <c r="U54" s="21" t="s">
        <v>50</v>
      </c>
      <c r="V54" s="21" t="s">
        <v>50</v>
      </c>
      <c r="W54" s="21" t="s">
        <v>51</v>
      </c>
      <c r="X54" s="31" t="s">
        <v>57</v>
      </c>
      <c r="Y54" s="61">
        <v>29749</v>
      </c>
      <c r="Z54" s="34" t="str">
        <f t="shared" ca="1" si="1"/>
        <v>41 Tahun 1 Bulan</v>
      </c>
      <c r="AA54" s="21"/>
      <c r="AB54" s="21"/>
      <c r="AC54" s="21" t="s">
        <v>4648</v>
      </c>
      <c r="AD54" s="21" t="s">
        <v>3251</v>
      </c>
      <c r="AE54" s="21"/>
      <c r="AF54" s="21" t="s">
        <v>57</v>
      </c>
      <c r="AG54" s="21"/>
      <c r="AH54" s="21"/>
      <c r="AI54" s="21">
        <v>17064030087</v>
      </c>
      <c r="AJ54" s="21" t="s">
        <v>6817</v>
      </c>
      <c r="AK54" s="25" t="s">
        <v>6818</v>
      </c>
      <c r="AL54" s="21">
        <v>503896719</v>
      </c>
    </row>
    <row r="55" spans="1:38" s="94" customFormat="1" ht="14">
      <c r="A55" s="21">
        <v>50</v>
      </c>
      <c r="B55" s="129" t="s">
        <v>282</v>
      </c>
      <c r="C55" s="1" t="s">
        <v>2286</v>
      </c>
      <c r="D55" s="21" t="s">
        <v>2286</v>
      </c>
      <c r="E55" s="21" t="s">
        <v>270</v>
      </c>
      <c r="F55" s="21" t="s">
        <v>2291</v>
      </c>
      <c r="G55" s="21" t="s">
        <v>2292</v>
      </c>
      <c r="H55" s="21" t="s">
        <v>2293</v>
      </c>
      <c r="I55" s="31" t="s">
        <v>2294</v>
      </c>
      <c r="J55" s="21">
        <v>1</v>
      </c>
      <c r="K55" s="21"/>
      <c r="L55" s="21">
        <v>1</v>
      </c>
      <c r="M55" s="21"/>
      <c r="N55" s="21"/>
      <c r="O55" s="19" t="s">
        <v>107</v>
      </c>
      <c r="P55" s="37">
        <v>43801</v>
      </c>
      <c r="Q55" s="34" t="str">
        <f t="shared" ca="1" si="0"/>
        <v>2 Tahun 8 Bulan3 Hari</v>
      </c>
      <c r="R55" s="21" t="s">
        <v>58</v>
      </c>
      <c r="S55" s="21" t="s">
        <v>2789</v>
      </c>
      <c r="T55" s="21" t="s">
        <v>63</v>
      </c>
      <c r="U55" s="21" t="s">
        <v>64</v>
      </c>
      <c r="V55" s="21" t="s">
        <v>65</v>
      </c>
      <c r="W55" s="21" t="s">
        <v>76</v>
      </c>
      <c r="X55" s="31" t="s">
        <v>234</v>
      </c>
      <c r="Y55" s="61">
        <v>37342</v>
      </c>
      <c r="Z55" s="34" t="str">
        <f t="shared" ca="1" si="1"/>
        <v>20 Tahun 4 Bulan</v>
      </c>
      <c r="AA55" s="21"/>
      <c r="AB55" s="21"/>
      <c r="AC55" s="21" t="s">
        <v>4648</v>
      </c>
      <c r="AD55" s="21" t="s">
        <v>3120</v>
      </c>
      <c r="AE55" s="21"/>
      <c r="AF55" s="21" t="s">
        <v>57</v>
      </c>
      <c r="AG55" s="21"/>
      <c r="AH55" s="21"/>
      <c r="AI55" s="21">
        <v>20002643888</v>
      </c>
      <c r="AJ55" s="21" t="s">
        <v>6819</v>
      </c>
      <c r="AK55" s="25">
        <v>949932925956000</v>
      </c>
      <c r="AL55" s="21">
        <v>865530896</v>
      </c>
    </row>
    <row r="56" spans="1:38" s="94" customFormat="1" ht="14">
      <c r="A56" s="21">
        <v>51</v>
      </c>
      <c r="B56" s="129" t="s">
        <v>282</v>
      </c>
      <c r="C56" s="1" t="s">
        <v>2286</v>
      </c>
      <c r="D56" s="21" t="s">
        <v>2286</v>
      </c>
      <c r="E56" s="21" t="s">
        <v>2295</v>
      </c>
      <c r="F56" s="21" t="s">
        <v>2296</v>
      </c>
      <c r="G56" s="21" t="s">
        <v>2297</v>
      </c>
      <c r="H56" s="21" t="s">
        <v>2298</v>
      </c>
      <c r="I56" s="31" t="s">
        <v>2299</v>
      </c>
      <c r="J56" s="21">
        <v>1</v>
      </c>
      <c r="K56" s="21"/>
      <c r="L56" s="21">
        <v>1</v>
      </c>
      <c r="M56" s="21"/>
      <c r="N56" s="21"/>
      <c r="O56" s="21" t="s">
        <v>120</v>
      </c>
      <c r="P56" s="37">
        <v>43739</v>
      </c>
      <c r="Q56" s="34" t="str">
        <f t="shared" ca="1" si="0"/>
        <v>2 Tahun 10 Bulan4 Hari</v>
      </c>
      <c r="R56" s="21" t="s">
        <v>58</v>
      </c>
      <c r="S56" s="21" t="s">
        <v>256</v>
      </c>
      <c r="T56" s="21" t="s">
        <v>49</v>
      </c>
      <c r="U56" s="21" t="s">
        <v>50</v>
      </c>
      <c r="V56" s="21" t="s">
        <v>131</v>
      </c>
      <c r="W56" s="21" t="s">
        <v>76</v>
      </c>
      <c r="X56" s="31" t="s">
        <v>57</v>
      </c>
      <c r="Y56" s="61">
        <v>33251</v>
      </c>
      <c r="Z56" s="34" t="str">
        <f t="shared" ca="1" si="1"/>
        <v>31 Tahun 6 Bulan</v>
      </c>
      <c r="AA56" s="21"/>
      <c r="AB56" s="21"/>
      <c r="AC56" s="21" t="s">
        <v>4648</v>
      </c>
      <c r="AD56" s="21" t="s">
        <v>3252</v>
      </c>
      <c r="AE56" s="21"/>
      <c r="AF56" s="21"/>
      <c r="AG56" s="21"/>
      <c r="AH56" s="21" t="s">
        <v>3253</v>
      </c>
      <c r="AI56" s="21">
        <v>19082554577</v>
      </c>
      <c r="AJ56" s="21" t="s">
        <v>6820</v>
      </c>
      <c r="AK56" s="25">
        <v>949540686655000</v>
      </c>
      <c r="AL56" s="21">
        <v>897276818</v>
      </c>
    </row>
    <row r="57" spans="1:38" s="94" customFormat="1" ht="14">
      <c r="A57" s="21">
        <v>52</v>
      </c>
      <c r="B57" s="129" t="s">
        <v>282</v>
      </c>
      <c r="C57" s="1" t="s">
        <v>2286</v>
      </c>
      <c r="D57" s="21" t="s">
        <v>2286</v>
      </c>
      <c r="E57" s="21" t="s">
        <v>257</v>
      </c>
      <c r="F57" s="21" t="s">
        <v>2300</v>
      </c>
      <c r="G57" s="21" t="s">
        <v>2301</v>
      </c>
      <c r="H57" s="21" t="s">
        <v>2302</v>
      </c>
      <c r="I57" s="31" t="s">
        <v>2303</v>
      </c>
      <c r="J57" s="21">
        <v>1</v>
      </c>
      <c r="K57" s="21"/>
      <c r="L57" s="21">
        <v>1</v>
      </c>
      <c r="M57" s="21"/>
      <c r="N57" s="21"/>
      <c r="O57" s="19" t="s">
        <v>120</v>
      </c>
      <c r="P57" s="37">
        <v>43754</v>
      </c>
      <c r="Q57" s="34" t="str">
        <f t="shared" ca="1" si="0"/>
        <v>2 Tahun 9 Bulan20 Hari</v>
      </c>
      <c r="R57" s="21" t="s">
        <v>54</v>
      </c>
      <c r="S57" s="21"/>
      <c r="T57" s="21" t="s">
        <v>63</v>
      </c>
      <c r="U57" s="21" t="s">
        <v>66</v>
      </c>
      <c r="V57" s="21" t="s">
        <v>118</v>
      </c>
      <c r="W57" s="21" t="s">
        <v>2524</v>
      </c>
      <c r="X57" s="31" t="s">
        <v>266</v>
      </c>
      <c r="Y57" s="61">
        <v>34069</v>
      </c>
      <c r="Z57" s="34" t="str">
        <f t="shared" ca="1" si="1"/>
        <v>29 Tahun 3 Bulan</v>
      </c>
      <c r="AA57" s="21"/>
      <c r="AB57" s="21"/>
      <c r="AC57" s="21" t="s">
        <v>4648</v>
      </c>
      <c r="AD57" s="21" t="s">
        <v>3217</v>
      </c>
      <c r="AE57" s="21"/>
      <c r="AF57" s="21" t="s">
        <v>57</v>
      </c>
      <c r="AG57" s="21"/>
      <c r="AH57" s="21"/>
      <c r="AI57" s="21">
        <v>19056331804</v>
      </c>
      <c r="AJ57" s="21" t="s">
        <v>6821</v>
      </c>
      <c r="AK57" s="25" t="s">
        <v>6822</v>
      </c>
      <c r="AL57" s="21">
        <v>423596080</v>
      </c>
    </row>
    <row r="58" spans="1:38" s="94" customFormat="1" ht="14">
      <c r="A58" s="21">
        <v>53</v>
      </c>
      <c r="B58" s="129" t="s">
        <v>282</v>
      </c>
      <c r="C58" s="1" t="s">
        <v>2286</v>
      </c>
      <c r="D58" s="21" t="s">
        <v>2286</v>
      </c>
      <c r="E58" s="21" t="s">
        <v>2304</v>
      </c>
      <c r="F58" s="21" t="s">
        <v>4998</v>
      </c>
      <c r="G58" s="21" t="s">
        <v>2305</v>
      </c>
      <c r="H58" s="21" t="s">
        <v>2306</v>
      </c>
      <c r="I58" s="31" t="s">
        <v>2307</v>
      </c>
      <c r="J58" s="21">
        <v>1</v>
      </c>
      <c r="K58" s="21"/>
      <c r="L58" s="21">
        <v>1</v>
      </c>
      <c r="M58" s="21"/>
      <c r="N58" s="21"/>
      <c r="O58" s="19" t="s">
        <v>132</v>
      </c>
      <c r="P58" s="37">
        <v>43833</v>
      </c>
      <c r="Q58" s="34" t="str">
        <f t="shared" ca="1" si="0"/>
        <v>2 Tahun 7 Bulan2 Hari</v>
      </c>
      <c r="R58" s="21" t="s">
        <v>58</v>
      </c>
      <c r="S58" s="21" t="s">
        <v>257</v>
      </c>
      <c r="T58" s="21" t="s">
        <v>49</v>
      </c>
      <c r="U58" s="21" t="s">
        <v>50</v>
      </c>
      <c r="V58" s="21" t="s">
        <v>50</v>
      </c>
      <c r="W58" s="21" t="s">
        <v>56</v>
      </c>
      <c r="X58" s="31" t="s">
        <v>242</v>
      </c>
      <c r="Y58" s="61">
        <v>27452</v>
      </c>
      <c r="Z58" s="34" t="str">
        <f t="shared" ca="1" si="1"/>
        <v>47 Tahun 5 Bulan</v>
      </c>
      <c r="AA58" s="21"/>
      <c r="AB58" s="21"/>
      <c r="AC58" s="21" t="s">
        <v>4648</v>
      </c>
      <c r="AD58" s="21" t="s">
        <v>3254</v>
      </c>
      <c r="AE58" s="21"/>
      <c r="AF58" s="21" t="s">
        <v>57</v>
      </c>
      <c r="AG58" s="21"/>
      <c r="AH58" s="21"/>
      <c r="AI58" s="21">
        <v>20008505669</v>
      </c>
      <c r="AJ58" s="21" t="s">
        <v>6823</v>
      </c>
      <c r="AK58" s="25">
        <v>419802954956000</v>
      </c>
      <c r="AL58" s="21">
        <v>326117341</v>
      </c>
    </row>
    <row r="59" spans="1:38" s="94" customFormat="1" ht="14">
      <c r="A59" s="21">
        <v>54</v>
      </c>
      <c r="B59" s="129" t="s">
        <v>282</v>
      </c>
      <c r="C59" s="1" t="s">
        <v>2286</v>
      </c>
      <c r="D59" s="21" t="s">
        <v>2286</v>
      </c>
      <c r="E59" s="21" t="s">
        <v>257</v>
      </c>
      <c r="F59" s="21" t="s">
        <v>4999</v>
      </c>
      <c r="G59" s="21" t="s">
        <v>2308</v>
      </c>
      <c r="H59" s="21" t="s">
        <v>2309</v>
      </c>
      <c r="I59" s="31" t="s">
        <v>2310</v>
      </c>
      <c r="J59" s="21">
        <v>1</v>
      </c>
      <c r="K59" s="21"/>
      <c r="L59" s="21">
        <v>1</v>
      </c>
      <c r="M59" s="21"/>
      <c r="N59" s="21"/>
      <c r="O59" s="21" t="s">
        <v>132</v>
      </c>
      <c r="P59" s="37">
        <v>43724</v>
      </c>
      <c r="Q59" s="34" t="str">
        <f t="shared" ca="1" si="0"/>
        <v>2 Tahun 10 Bulan20 Hari</v>
      </c>
      <c r="R59" s="21" t="s">
        <v>58</v>
      </c>
      <c r="S59" s="21" t="s">
        <v>2790</v>
      </c>
      <c r="T59" s="21" t="s">
        <v>49</v>
      </c>
      <c r="U59" s="21" t="s">
        <v>50</v>
      </c>
      <c r="V59" s="21" t="s">
        <v>50</v>
      </c>
      <c r="W59" s="21" t="s">
        <v>196</v>
      </c>
      <c r="X59" s="31" t="s">
        <v>57</v>
      </c>
      <c r="Y59" s="61">
        <v>35495</v>
      </c>
      <c r="Z59" s="34" t="str">
        <f t="shared" ca="1" si="1"/>
        <v>25 Tahun 4 Bulan</v>
      </c>
      <c r="AA59" s="21"/>
      <c r="AB59" s="21"/>
      <c r="AC59" s="21" t="s">
        <v>4648</v>
      </c>
      <c r="AD59" s="21" t="s">
        <v>3255</v>
      </c>
      <c r="AE59" s="21"/>
      <c r="AF59" s="21" t="s">
        <v>57</v>
      </c>
      <c r="AG59" s="21" t="s">
        <v>146</v>
      </c>
      <c r="AH59" s="21" t="s">
        <v>146</v>
      </c>
      <c r="AI59" s="21">
        <v>19072632425</v>
      </c>
      <c r="AJ59" s="21" t="s">
        <v>6824</v>
      </c>
      <c r="AK59" s="25" t="s">
        <v>6825</v>
      </c>
      <c r="AL59" s="21">
        <v>396535773</v>
      </c>
    </row>
    <row r="60" spans="1:38" s="94" customFormat="1" ht="14">
      <c r="A60" s="21">
        <v>55</v>
      </c>
      <c r="B60" s="129" t="s">
        <v>282</v>
      </c>
      <c r="C60" s="1" t="s">
        <v>2286</v>
      </c>
      <c r="D60" s="21" t="s">
        <v>2286</v>
      </c>
      <c r="E60" s="21" t="s">
        <v>257</v>
      </c>
      <c r="F60" s="21" t="s">
        <v>5000</v>
      </c>
      <c r="G60" s="21" t="s">
        <v>2311</v>
      </c>
      <c r="H60" s="537" t="s">
        <v>6594</v>
      </c>
      <c r="I60" s="31" t="s">
        <v>2312</v>
      </c>
      <c r="J60" s="21">
        <v>1</v>
      </c>
      <c r="K60" s="21"/>
      <c r="L60" s="21">
        <v>1</v>
      </c>
      <c r="M60" s="21"/>
      <c r="N60" s="21"/>
      <c r="O60" s="21" t="s">
        <v>120</v>
      </c>
      <c r="P60" s="37">
        <v>43724</v>
      </c>
      <c r="Q60" s="34" t="str">
        <f t="shared" ca="1" si="0"/>
        <v>2 Tahun 10 Bulan20 Hari</v>
      </c>
      <c r="R60" s="21" t="s">
        <v>81</v>
      </c>
      <c r="S60" s="21" t="s">
        <v>146</v>
      </c>
      <c r="T60" s="21" t="s">
        <v>49</v>
      </c>
      <c r="U60" s="21" t="s">
        <v>50</v>
      </c>
      <c r="V60" s="21" t="s">
        <v>50</v>
      </c>
      <c r="W60" s="21" t="s">
        <v>196</v>
      </c>
      <c r="X60" s="31" t="s">
        <v>225</v>
      </c>
      <c r="Y60" s="61">
        <v>34975</v>
      </c>
      <c r="Z60" s="34" t="str">
        <f t="shared" ca="1" si="1"/>
        <v>26 Tahun 10 Bulan</v>
      </c>
      <c r="AA60" s="21"/>
      <c r="AB60" s="21"/>
      <c r="AC60" s="21" t="s">
        <v>4648</v>
      </c>
      <c r="AD60" s="21" t="s">
        <v>3256</v>
      </c>
      <c r="AE60" s="21"/>
      <c r="AF60" s="21" t="s">
        <v>57</v>
      </c>
      <c r="AG60" s="21" t="s">
        <v>146</v>
      </c>
      <c r="AH60" s="21" t="s">
        <v>146</v>
      </c>
      <c r="AI60" s="21">
        <v>19072632847</v>
      </c>
      <c r="AJ60" s="21" t="s">
        <v>6826</v>
      </c>
      <c r="AK60" s="25" t="s">
        <v>6827</v>
      </c>
      <c r="AL60" s="21">
        <v>396535773</v>
      </c>
    </row>
    <row r="61" spans="1:38" s="94" customFormat="1" ht="14">
      <c r="A61" s="21">
        <v>56</v>
      </c>
      <c r="B61" s="129" t="s">
        <v>282</v>
      </c>
      <c r="C61" s="1" t="s">
        <v>2286</v>
      </c>
      <c r="D61" s="21" t="s">
        <v>2286</v>
      </c>
      <c r="E61" s="21" t="s">
        <v>257</v>
      </c>
      <c r="F61" s="21" t="s">
        <v>5001</v>
      </c>
      <c r="G61" s="21" t="s">
        <v>2313</v>
      </c>
      <c r="H61" s="21" t="s">
        <v>2314</v>
      </c>
      <c r="I61" s="31" t="s">
        <v>2315</v>
      </c>
      <c r="J61" s="21">
        <v>1</v>
      </c>
      <c r="K61" s="21"/>
      <c r="L61" s="21">
        <v>1</v>
      </c>
      <c r="M61" s="21"/>
      <c r="N61" s="21"/>
      <c r="O61" s="21" t="s">
        <v>107</v>
      </c>
      <c r="P61" s="37">
        <v>43986</v>
      </c>
      <c r="Q61" s="34" t="str">
        <f t="shared" ca="1" si="0"/>
        <v>2 Tahun 2 Bulan1 Hari</v>
      </c>
      <c r="R61" s="21" t="s">
        <v>54</v>
      </c>
      <c r="S61" s="21" t="s">
        <v>55</v>
      </c>
      <c r="T61" s="21" t="s">
        <v>63</v>
      </c>
      <c r="U61" s="21" t="s">
        <v>66</v>
      </c>
      <c r="V61" s="21" t="s">
        <v>93</v>
      </c>
      <c r="W61" s="21" t="s">
        <v>76</v>
      </c>
      <c r="X61" s="31" t="s">
        <v>2791</v>
      </c>
      <c r="Y61" s="61">
        <v>35963</v>
      </c>
      <c r="Z61" s="34" t="str">
        <f t="shared" ca="1" si="1"/>
        <v>24 Tahun 1 Bulan</v>
      </c>
      <c r="AA61" s="21"/>
      <c r="AB61" s="21"/>
      <c r="AC61" s="21" t="s">
        <v>4648</v>
      </c>
      <c r="AD61" s="21" t="s">
        <v>3257</v>
      </c>
      <c r="AE61" s="21"/>
      <c r="AF61" s="21"/>
      <c r="AG61" s="21"/>
      <c r="AH61" s="21" t="s">
        <v>66</v>
      </c>
      <c r="AI61" s="21">
        <v>20024505354</v>
      </c>
      <c r="AJ61" s="21" t="s">
        <v>6828</v>
      </c>
      <c r="AK61" s="25" t="s">
        <v>6829</v>
      </c>
      <c r="AL61" s="21">
        <v>538118309</v>
      </c>
    </row>
    <row r="62" spans="1:38" s="94" customFormat="1" ht="14">
      <c r="A62" s="21">
        <v>57</v>
      </c>
      <c r="B62" s="129" t="s">
        <v>282</v>
      </c>
      <c r="C62" s="1" t="s">
        <v>2286</v>
      </c>
      <c r="D62" s="21" t="s">
        <v>2286</v>
      </c>
      <c r="E62" s="21" t="s">
        <v>2316</v>
      </c>
      <c r="F62" s="21" t="s">
        <v>5002</v>
      </c>
      <c r="G62" s="21" t="s">
        <v>2317</v>
      </c>
      <c r="H62" s="21" t="s">
        <v>2318</v>
      </c>
      <c r="I62" s="31" t="s">
        <v>2319</v>
      </c>
      <c r="J62" s="21">
        <v>1</v>
      </c>
      <c r="K62" s="21"/>
      <c r="L62" s="21">
        <v>1</v>
      </c>
      <c r="M62" s="21"/>
      <c r="N62" s="21"/>
      <c r="O62" s="19" t="s">
        <v>107</v>
      </c>
      <c r="P62" s="37">
        <v>43833</v>
      </c>
      <c r="Q62" s="34" t="str">
        <f t="shared" ca="1" si="0"/>
        <v>2 Tahun 7 Bulan2 Hari</v>
      </c>
      <c r="R62" s="21" t="s">
        <v>54</v>
      </c>
      <c r="S62" s="21" t="s">
        <v>62</v>
      </c>
      <c r="T62" s="21" t="s">
        <v>73</v>
      </c>
      <c r="U62" s="21" t="s">
        <v>68</v>
      </c>
      <c r="V62" s="21" t="s">
        <v>163</v>
      </c>
      <c r="W62" s="21" t="s">
        <v>76</v>
      </c>
      <c r="X62" s="31" t="s">
        <v>2792</v>
      </c>
      <c r="Y62" s="61">
        <v>34881</v>
      </c>
      <c r="Z62" s="34" t="str">
        <f t="shared" ca="1" si="1"/>
        <v>27 Tahun 1 Bulan</v>
      </c>
      <c r="AA62" s="21"/>
      <c r="AB62" s="21"/>
      <c r="AC62" s="21" t="s">
        <v>4648</v>
      </c>
      <c r="AD62" s="21" t="s">
        <v>3258</v>
      </c>
      <c r="AE62" s="21"/>
      <c r="AF62" s="21"/>
      <c r="AG62" s="21"/>
      <c r="AH62" s="21" t="s">
        <v>68</v>
      </c>
      <c r="AI62" s="21">
        <v>20008505578</v>
      </c>
      <c r="AJ62" s="21" t="s">
        <v>6830</v>
      </c>
      <c r="AK62" s="25" t="s">
        <v>6831</v>
      </c>
      <c r="AL62" s="21">
        <v>423596115</v>
      </c>
    </row>
    <row r="63" spans="1:38" s="94" customFormat="1" ht="14">
      <c r="A63" s="21">
        <v>58</v>
      </c>
      <c r="B63" s="129" t="s">
        <v>282</v>
      </c>
      <c r="C63" s="1" t="s">
        <v>2320</v>
      </c>
      <c r="D63" s="554" t="s">
        <v>6747</v>
      </c>
      <c r="E63" s="21" t="s">
        <v>2321</v>
      </c>
      <c r="F63" s="21" t="s">
        <v>2322</v>
      </c>
      <c r="G63" s="21" t="s">
        <v>2323</v>
      </c>
      <c r="H63" s="21" t="s">
        <v>2324</v>
      </c>
      <c r="I63" s="31" t="s">
        <v>2325</v>
      </c>
      <c r="J63" s="21">
        <v>1</v>
      </c>
      <c r="K63" s="21"/>
      <c r="L63" s="21">
        <v>1</v>
      </c>
      <c r="M63" s="21"/>
      <c r="N63" s="21"/>
      <c r="O63" s="21" t="s">
        <v>132</v>
      </c>
      <c r="P63" s="37">
        <v>43010</v>
      </c>
      <c r="Q63" s="34" t="str">
        <f t="shared" ca="1" si="0"/>
        <v>4 Tahun 10 Bulan3 Hari</v>
      </c>
      <c r="R63" s="21" t="s">
        <v>5166</v>
      </c>
      <c r="S63" s="21" t="s">
        <v>222</v>
      </c>
      <c r="T63" s="21" t="s">
        <v>49</v>
      </c>
      <c r="U63" s="21" t="s">
        <v>66</v>
      </c>
      <c r="V63" s="21" t="s">
        <v>182</v>
      </c>
      <c r="W63" s="21" t="s">
        <v>88</v>
      </c>
      <c r="X63" s="31" t="s">
        <v>2781</v>
      </c>
      <c r="Y63" s="61">
        <v>33414</v>
      </c>
      <c r="Z63" s="34" t="str">
        <f t="shared" ca="1" si="1"/>
        <v>31 Tahun 1 Bulan</v>
      </c>
      <c r="AA63" s="21"/>
      <c r="AB63" s="21"/>
      <c r="AC63" s="21" t="s">
        <v>4648</v>
      </c>
      <c r="AD63" s="21" t="s">
        <v>3239</v>
      </c>
      <c r="AE63" s="21"/>
      <c r="AF63" s="21"/>
      <c r="AG63" s="21"/>
      <c r="AH63" s="21" t="s">
        <v>66</v>
      </c>
      <c r="AI63" s="21">
        <v>17064029584</v>
      </c>
      <c r="AJ63" s="21" t="s">
        <v>6832</v>
      </c>
      <c r="AK63" s="25">
        <v>846660033956000</v>
      </c>
      <c r="AL63" s="21">
        <v>617958033</v>
      </c>
    </row>
    <row r="64" spans="1:38" s="94" customFormat="1" ht="14">
      <c r="A64" s="21">
        <v>59</v>
      </c>
      <c r="B64" s="129" t="s">
        <v>282</v>
      </c>
      <c r="C64" s="1" t="s">
        <v>473</v>
      </c>
      <c r="D64" s="554" t="s">
        <v>6746</v>
      </c>
      <c r="E64" s="21" t="s">
        <v>473</v>
      </c>
      <c r="F64" s="21" t="s">
        <v>5003</v>
      </c>
      <c r="G64" s="21" t="s">
        <v>2326</v>
      </c>
      <c r="H64" s="21" t="s">
        <v>2327</v>
      </c>
      <c r="I64" s="31" t="s">
        <v>2328</v>
      </c>
      <c r="J64" s="21">
        <v>1</v>
      </c>
      <c r="K64" s="21"/>
      <c r="L64" s="21">
        <v>1</v>
      </c>
      <c r="M64" s="21"/>
      <c r="N64" s="21"/>
      <c r="O64" s="21" t="s">
        <v>107</v>
      </c>
      <c r="P64" s="37">
        <v>43850</v>
      </c>
      <c r="Q64" s="34" t="str">
        <f t="shared" ca="1" si="0"/>
        <v>2 Tahun 6 Bulan16 Hari</v>
      </c>
      <c r="R64" s="21" t="s">
        <v>58</v>
      </c>
      <c r="S64" s="21" t="s">
        <v>2476</v>
      </c>
      <c r="T64" s="21" t="s">
        <v>73</v>
      </c>
      <c r="U64" s="21" t="s">
        <v>68</v>
      </c>
      <c r="V64" s="21" t="s">
        <v>140</v>
      </c>
      <c r="W64" s="21" t="s">
        <v>76</v>
      </c>
      <c r="X64" s="31" t="s">
        <v>258</v>
      </c>
      <c r="Y64" s="61">
        <v>36658</v>
      </c>
      <c r="Z64" s="34" t="str">
        <f t="shared" ca="1" si="1"/>
        <v>22 Tahun 2 Bulan</v>
      </c>
      <c r="AA64" s="21"/>
      <c r="AB64" s="21"/>
      <c r="AC64" s="21" t="s">
        <v>4648</v>
      </c>
      <c r="AD64" s="21" t="s">
        <v>3259</v>
      </c>
      <c r="AE64" s="21"/>
      <c r="AF64" s="21" t="s">
        <v>57</v>
      </c>
      <c r="AG64" s="21"/>
      <c r="AH64" s="21"/>
      <c r="AI64" s="21">
        <v>20017146851</v>
      </c>
      <c r="AJ64" s="21" t="s">
        <v>6833</v>
      </c>
      <c r="AK64" s="25" t="s">
        <v>6834</v>
      </c>
      <c r="AL64" s="21">
        <v>904338329</v>
      </c>
    </row>
    <row r="65" spans="1:38" s="94" customFormat="1" ht="14">
      <c r="A65" s="21">
        <v>60</v>
      </c>
      <c r="B65" s="129" t="s">
        <v>282</v>
      </c>
      <c r="C65" s="1" t="s">
        <v>473</v>
      </c>
      <c r="D65" s="554" t="s">
        <v>6746</v>
      </c>
      <c r="E65" s="21" t="s">
        <v>473</v>
      </c>
      <c r="F65" s="21" t="s">
        <v>5004</v>
      </c>
      <c r="G65" s="21" t="s">
        <v>2329</v>
      </c>
      <c r="H65" s="21" t="s">
        <v>2330</v>
      </c>
      <c r="I65" s="31" t="s">
        <v>2331</v>
      </c>
      <c r="J65" s="21">
        <v>1</v>
      </c>
      <c r="K65" s="21"/>
      <c r="L65" s="21">
        <v>1</v>
      </c>
      <c r="M65" s="21"/>
      <c r="N65" s="21"/>
      <c r="O65" s="21" t="s">
        <v>86</v>
      </c>
      <c r="P65" s="37">
        <v>43850</v>
      </c>
      <c r="Q65" s="34" t="str">
        <f t="shared" ca="1" si="0"/>
        <v>2 Tahun 6 Bulan16 Hari</v>
      </c>
      <c r="R65" s="21" t="s">
        <v>54</v>
      </c>
      <c r="S65" s="21" t="s">
        <v>55</v>
      </c>
      <c r="T65" s="21" t="s">
        <v>49</v>
      </c>
      <c r="U65" s="21" t="s">
        <v>50</v>
      </c>
      <c r="V65" s="21" t="s">
        <v>50</v>
      </c>
      <c r="W65" s="21" t="s">
        <v>76</v>
      </c>
      <c r="X65" s="31" t="s">
        <v>57</v>
      </c>
      <c r="Y65" s="61">
        <v>34391</v>
      </c>
      <c r="Z65" s="34" t="str">
        <f t="shared" ca="1" si="1"/>
        <v>28 Tahun 5 Bulan</v>
      </c>
      <c r="AA65" s="21"/>
      <c r="AB65" s="21"/>
      <c r="AC65" s="21" t="s">
        <v>4648</v>
      </c>
      <c r="AD65" s="21" t="s">
        <v>3260</v>
      </c>
      <c r="AE65" s="21"/>
      <c r="AF65" s="21" t="s">
        <v>57</v>
      </c>
      <c r="AG65" s="21"/>
      <c r="AH65" s="21"/>
      <c r="AI65" s="21">
        <v>20017146968</v>
      </c>
      <c r="AJ65" s="21" t="s">
        <v>6835</v>
      </c>
      <c r="AK65" s="25" t="s">
        <v>6836</v>
      </c>
      <c r="AL65" s="21">
        <v>349810599</v>
      </c>
    </row>
    <row r="66" spans="1:38" s="94" customFormat="1" ht="14">
      <c r="A66" s="21">
        <v>61</v>
      </c>
      <c r="B66" s="129" t="s">
        <v>282</v>
      </c>
      <c r="C66" s="1" t="s">
        <v>473</v>
      </c>
      <c r="D66" s="554" t="s">
        <v>6746</v>
      </c>
      <c r="E66" s="21" t="s">
        <v>473</v>
      </c>
      <c r="F66" s="21" t="s">
        <v>5005</v>
      </c>
      <c r="G66" s="21" t="s">
        <v>2332</v>
      </c>
      <c r="H66" s="21" t="s">
        <v>2333</v>
      </c>
      <c r="I66" s="31" t="s">
        <v>2334</v>
      </c>
      <c r="J66" s="21">
        <v>1</v>
      </c>
      <c r="K66" s="21"/>
      <c r="L66" s="21">
        <v>1</v>
      </c>
      <c r="M66" s="21"/>
      <c r="N66" s="21"/>
      <c r="O66" s="21" t="s">
        <v>107</v>
      </c>
      <c r="P66" s="37">
        <v>43833</v>
      </c>
      <c r="Q66" s="34" t="str">
        <f t="shared" ca="1" si="0"/>
        <v>2 Tahun 7 Bulan2 Hari</v>
      </c>
      <c r="R66" s="21" t="s">
        <v>58</v>
      </c>
      <c r="S66" s="21" t="s">
        <v>208</v>
      </c>
      <c r="T66" s="21" t="s">
        <v>63</v>
      </c>
      <c r="U66" s="21" t="s">
        <v>66</v>
      </c>
      <c r="V66" s="21" t="s">
        <v>118</v>
      </c>
      <c r="W66" s="21" t="s">
        <v>76</v>
      </c>
      <c r="X66" s="31" t="s">
        <v>119</v>
      </c>
      <c r="Y66" s="61">
        <v>35659</v>
      </c>
      <c r="Z66" s="34" t="str">
        <f t="shared" ca="1" si="1"/>
        <v>24 Tahun 11 Bulan</v>
      </c>
      <c r="AA66" s="21"/>
      <c r="AB66" s="21"/>
      <c r="AC66" s="21" t="s">
        <v>4648</v>
      </c>
      <c r="AD66" s="21" t="s">
        <v>3261</v>
      </c>
      <c r="AE66" s="21"/>
      <c r="AF66" s="21" t="s">
        <v>57</v>
      </c>
      <c r="AG66" s="21"/>
      <c r="AH66" s="21"/>
      <c r="AI66" s="21">
        <v>20008505677</v>
      </c>
      <c r="AJ66" s="21" t="s">
        <v>6837</v>
      </c>
      <c r="AK66" s="25">
        <v>434965414956000</v>
      </c>
      <c r="AL66" s="21">
        <v>900785020</v>
      </c>
    </row>
    <row r="67" spans="1:38" s="94" customFormat="1" ht="14">
      <c r="A67" s="21">
        <v>62</v>
      </c>
      <c r="B67" s="129" t="s">
        <v>282</v>
      </c>
      <c r="C67" s="1" t="s">
        <v>473</v>
      </c>
      <c r="D67" s="554" t="s">
        <v>6746</v>
      </c>
      <c r="E67" s="21" t="s">
        <v>473</v>
      </c>
      <c r="F67" s="21" t="s">
        <v>2335</v>
      </c>
      <c r="G67" s="21" t="s">
        <v>2336</v>
      </c>
      <c r="H67" s="21" t="s">
        <v>2337</v>
      </c>
      <c r="I67" s="31" t="s">
        <v>2338</v>
      </c>
      <c r="J67" s="21">
        <v>1</v>
      </c>
      <c r="K67" s="21"/>
      <c r="L67" s="21">
        <v>1</v>
      </c>
      <c r="M67" s="21"/>
      <c r="N67" s="21"/>
      <c r="O67" s="21" t="s">
        <v>86</v>
      </c>
      <c r="P67" s="37">
        <v>43953</v>
      </c>
      <c r="Q67" s="34" t="str">
        <f t="shared" ca="1" si="0"/>
        <v>2 Tahun 3 Bulan3 Hari</v>
      </c>
      <c r="R67" s="21" t="s">
        <v>54</v>
      </c>
      <c r="S67" s="21" t="s">
        <v>62</v>
      </c>
      <c r="T67" s="21" t="s">
        <v>63</v>
      </c>
      <c r="U67" s="21" t="s">
        <v>74</v>
      </c>
      <c r="V67" s="21" t="s">
        <v>75</v>
      </c>
      <c r="W67" s="21" t="s">
        <v>76</v>
      </c>
      <c r="X67" s="31" t="s">
        <v>136</v>
      </c>
      <c r="Y67" s="61">
        <v>35449</v>
      </c>
      <c r="Z67" s="34" t="str">
        <f t="shared" ca="1" si="1"/>
        <v>25 Tahun 6 Bulan</v>
      </c>
      <c r="AA67" s="21"/>
      <c r="AB67" s="21"/>
      <c r="AC67" s="21" t="s">
        <v>4648</v>
      </c>
      <c r="AD67" s="179" t="s">
        <v>3262</v>
      </c>
      <c r="AE67" s="21"/>
      <c r="AF67" s="21" t="s">
        <v>57</v>
      </c>
      <c r="AG67" s="21"/>
      <c r="AH67" s="21"/>
      <c r="AI67" s="21">
        <v>20034051795</v>
      </c>
      <c r="AJ67" s="21" t="s">
        <v>6838</v>
      </c>
      <c r="AK67" s="25">
        <v>949923726956000</v>
      </c>
      <c r="AL67" s="21">
        <v>961232382</v>
      </c>
    </row>
    <row r="68" spans="1:38" s="94" customFormat="1" ht="14">
      <c r="A68" s="21">
        <v>63</v>
      </c>
      <c r="B68" s="129" t="s">
        <v>282</v>
      </c>
      <c r="C68" s="1" t="s">
        <v>6595</v>
      </c>
      <c r="D68" s="21" t="s">
        <v>2170</v>
      </c>
      <c r="E68" s="21" t="s">
        <v>6744</v>
      </c>
      <c r="F68" s="21" t="s">
        <v>2340</v>
      </c>
      <c r="G68" s="21" t="s">
        <v>2341</v>
      </c>
      <c r="H68" s="21" t="s">
        <v>2342</v>
      </c>
      <c r="I68" s="31" t="s">
        <v>2343</v>
      </c>
      <c r="J68" s="21">
        <v>1</v>
      </c>
      <c r="K68" s="21"/>
      <c r="L68" s="21">
        <v>1</v>
      </c>
      <c r="M68" s="21"/>
      <c r="N68" s="21"/>
      <c r="O68" s="28" t="s">
        <v>99</v>
      </c>
      <c r="P68" s="37">
        <v>41538</v>
      </c>
      <c r="Q68" s="34" t="str">
        <f t="shared" ca="1" si="0"/>
        <v>8 Tahun 10 Bulan15 Hari</v>
      </c>
      <c r="R68" s="21" t="s">
        <v>81</v>
      </c>
      <c r="S68" s="21" t="s">
        <v>146</v>
      </c>
      <c r="T68" s="21" t="s">
        <v>49</v>
      </c>
      <c r="U68" s="21" t="s">
        <v>50</v>
      </c>
      <c r="V68" s="21" t="s">
        <v>50</v>
      </c>
      <c r="W68" s="21" t="s">
        <v>71</v>
      </c>
      <c r="X68" s="31" t="s">
        <v>112</v>
      </c>
      <c r="Y68" s="61">
        <v>30266</v>
      </c>
      <c r="Z68" s="34" t="str">
        <f t="shared" ca="1" si="1"/>
        <v>39 Tahun 8 Bulan</v>
      </c>
      <c r="AA68" s="21"/>
      <c r="AB68" s="21"/>
      <c r="AC68" s="21" t="s">
        <v>4648</v>
      </c>
      <c r="AD68" s="200" t="s">
        <v>3248</v>
      </c>
      <c r="AE68" s="21"/>
      <c r="AF68" s="21" t="s">
        <v>146</v>
      </c>
      <c r="AG68" s="21" t="s">
        <v>146</v>
      </c>
      <c r="AH68" s="21" t="s">
        <v>146</v>
      </c>
      <c r="AI68" s="21">
        <v>13034890148</v>
      </c>
      <c r="AJ68" s="21" t="s">
        <v>6839</v>
      </c>
      <c r="AK68" s="25">
        <v>949965768956000</v>
      </c>
      <c r="AL68" s="21">
        <v>367494661</v>
      </c>
    </row>
    <row r="69" spans="1:38" s="94" customFormat="1" ht="14">
      <c r="A69" s="21">
        <v>64</v>
      </c>
      <c r="B69" s="129" t="s">
        <v>282</v>
      </c>
      <c r="C69" s="1" t="s">
        <v>6596</v>
      </c>
      <c r="D69" s="21" t="s">
        <v>2170</v>
      </c>
      <c r="E69" s="21" t="s">
        <v>6744</v>
      </c>
      <c r="F69" s="21" t="s">
        <v>2344</v>
      </c>
      <c r="G69" s="21" t="s">
        <v>2345</v>
      </c>
      <c r="H69" s="21" t="s">
        <v>2346</v>
      </c>
      <c r="I69" s="31" t="s">
        <v>2347</v>
      </c>
      <c r="J69" s="21">
        <v>1</v>
      </c>
      <c r="K69" s="21"/>
      <c r="L69" s="21">
        <v>1</v>
      </c>
      <c r="M69" s="21"/>
      <c r="N69" s="21"/>
      <c r="O69" s="21" t="s">
        <v>103</v>
      </c>
      <c r="P69" s="37">
        <v>41154</v>
      </c>
      <c r="Q69" s="34" t="str">
        <f t="shared" ca="1" si="0"/>
        <v>9 Tahun 11 Bulan3 Hari</v>
      </c>
      <c r="R69" s="21" t="s">
        <v>58</v>
      </c>
      <c r="S69" s="21"/>
      <c r="T69" s="21" t="s">
        <v>49</v>
      </c>
      <c r="U69" s="21" t="s">
        <v>50</v>
      </c>
      <c r="V69" s="21" t="s">
        <v>50</v>
      </c>
      <c r="W69" s="21"/>
      <c r="X69" s="31" t="s">
        <v>241</v>
      </c>
      <c r="Y69" s="61">
        <v>30793</v>
      </c>
      <c r="Z69" s="34" t="str">
        <f t="shared" ca="1" si="1"/>
        <v>38 Tahun 3 Bulan</v>
      </c>
      <c r="AA69" s="21"/>
      <c r="AB69" s="21"/>
      <c r="AC69" s="21" t="s">
        <v>4648</v>
      </c>
      <c r="AD69" s="19" t="s">
        <v>4682</v>
      </c>
      <c r="AE69" s="21"/>
      <c r="AF69" s="21"/>
      <c r="AG69" s="21"/>
      <c r="AH69" s="21"/>
      <c r="AI69" s="21">
        <v>12032841988</v>
      </c>
      <c r="AJ69" s="21" t="s">
        <v>6840</v>
      </c>
      <c r="AK69" s="25">
        <v>717210454956000</v>
      </c>
      <c r="AL69" s="21">
        <v>363476533</v>
      </c>
    </row>
    <row r="70" spans="1:38" s="94" customFormat="1" ht="14">
      <c r="A70" s="21">
        <v>65</v>
      </c>
      <c r="B70" s="129" t="s">
        <v>282</v>
      </c>
      <c r="C70" s="1" t="s">
        <v>2348</v>
      </c>
      <c r="D70" s="21" t="s">
        <v>2170</v>
      </c>
      <c r="E70" s="21" t="s">
        <v>6744</v>
      </c>
      <c r="F70" s="21" t="s">
        <v>2349</v>
      </c>
      <c r="G70" s="21" t="s">
        <v>2350</v>
      </c>
      <c r="H70" s="21" t="s">
        <v>2351</v>
      </c>
      <c r="I70" s="31" t="s">
        <v>2352</v>
      </c>
      <c r="J70" s="21">
        <v>1</v>
      </c>
      <c r="K70" s="21"/>
      <c r="L70" s="21">
        <v>1</v>
      </c>
      <c r="M70" s="21"/>
      <c r="N70" s="21"/>
      <c r="O70" s="21" t="s">
        <v>107</v>
      </c>
      <c r="P70" s="37">
        <v>41200</v>
      </c>
      <c r="Q70" s="34" t="str">
        <f t="shared" ref="Q70:Q109" ca="1" si="2">DATEDIF(P70,NOW(),"Y")&amp;" Tahun "&amp;DATEDIF(P70,NOW(),"YM")&amp;" Bulan"&amp;DATEDIF(P70,NOW(),"MD")&amp;" Hari"</f>
        <v>9 Tahun 9 Bulan18 Hari</v>
      </c>
      <c r="R70" s="21" t="s">
        <v>54</v>
      </c>
      <c r="S70" s="21"/>
      <c r="T70" s="21" t="s">
        <v>63</v>
      </c>
      <c r="U70" s="21" t="s">
        <v>66</v>
      </c>
      <c r="V70" s="21" t="s">
        <v>93</v>
      </c>
      <c r="W70" s="21" t="s">
        <v>51</v>
      </c>
      <c r="X70" s="31" t="s">
        <v>93</v>
      </c>
      <c r="Y70" s="61">
        <v>25652</v>
      </c>
      <c r="Z70" s="34" t="str">
        <f t="shared" ref="Z70:Z91" ca="1" si="3">DATEDIF(Y70,NOW(),"Y")&amp;" Tahun "&amp;DATEDIF(Y70,NOW(),"YM")&amp;" Bulan"</f>
        <v>52 Tahun 4 Bulan</v>
      </c>
      <c r="AA70" s="21"/>
      <c r="AB70" s="21"/>
      <c r="AC70" s="21" t="s">
        <v>4648</v>
      </c>
      <c r="AD70" s="210" t="s">
        <v>3263</v>
      </c>
      <c r="AE70" s="21"/>
      <c r="AF70" s="21" t="s">
        <v>57</v>
      </c>
      <c r="AG70" s="21"/>
      <c r="AH70" s="21"/>
      <c r="AI70" s="21">
        <v>12036276744</v>
      </c>
      <c r="AJ70" s="21" t="s">
        <v>6841</v>
      </c>
      <c r="AK70" s="25">
        <v>739139616956000</v>
      </c>
      <c r="AL70" s="21">
        <v>356320414</v>
      </c>
    </row>
    <row r="71" spans="1:38" s="94" customFormat="1" ht="14">
      <c r="A71" s="21">
        <v>66</v>
      </c>
      <c r="B71" s="129" t="s">
        <v>282</v>
      </c>
      <c r="C71" s="1" t="s">
        <v>2353</v>
      </c>
      <c r="D71" s="21" t="s">
        <v>2170</v>
      </c>
      <c r="E71" s="21" t="s">
        <v>6744</v>
      </c>
      <c r="F71" s="21" t="s">
        <v>2354</v>
      </c>
      <c r="G71" s="21" t="s">
        <v>2355</v>
      </c>
      <c r="H71" s="21" t="s">
        <v>2356</v>
      </c>
      <c r="I71" s="31" t="s">
        <v>2357</v>
      </c>
      <c r="J71" s="21">
        <v>1</v>
      </c>
      <c r="K71" s="21"/>
      <c r="L71" s="21">
        <v>1</v>
      </c>
      <c r="M71" s="21"/>
      <c r="N71" s="21"/>
      <c r="O71" s="28" t="s">
        <v>120</v>
      </c>
      <c r="P71" s="37">
        <v>40903</v>
      </c>
      <c r="Q71" s="34" t="str">
        <f t="shared" ca="1" si="2"/>
        <v>10 Tahun 7 Bulan10 Hari</v>
      </c>
      <c r="R71" s="21" t="s">
        <v>58</v>
      </c>
      <c r="S71" s="21" t="s">
        <v>2793</v>
      </c>
      <c r="T71" s="21" t="s">
        <v>49</v>
      </c>
      <c r="U71" s="21" t="s">
        <v>50</v>
      </c>
      <c r="V71" s="21" t="s">
        <v>50</v>
      </c>
      <c r="W71" s="21" t="s">
        <v>51</v>
      </c>
      <c r="X71" s="31" t="s">
        <v>2794</v>
      </c>
      <c r="Y71" s="61">
        <v>31188</v>
      </c>
      <c r="Z71" s="34" t="str">
        <f t="shared" ca="1" si="3"/>
        <v>37 Tahun 2 Bulan</v>
      </c>
      <c r="AA71" s="21"/>
      <c r="AB71" s="21"/>
      <c r="AC71" s="21" t="s">
        <v>4648</v>
      </c>
      <c r="AD71" s="49" t="s">
        <v>4683</v>
      </c>
      <c r="AE71" s="21"/>
      <c r="AF71" s="21" t="s">
        <v>146</v>
      </c>
      <c r="AG71" s="21" t="s">
        <v>146</v>
      </c>
      <c r="AH71" s="21" t="s">
        <v>146</v>
      </c>
      <c r="AI71" s="21">
        <v>12012455247</v>
      </c>
      <c r="AJ71" s="21" t="s">
        <v>6842</v>
      </c>
      <c r="AK71" s="25">
        <v>713310761956000</v>
      </c>
      <c r="AL71" s="21">
        <v>387490232</v>
      </c>
    </row>
    <row r="72" spans="1:38" s="94" customFormat="1" ht="14">
      <c r="A72" s="21">
        <v>67</v>
      </c>
      <c r="B72" s="129" t="s">
        <v>282</v>
      </c>
      <c r="C72" s="1" t="s">
        <v>2358</v>
      </c>
      <c r="D72" s="21" t="s">
        <v>2170</v>
      </c>
      <c r="E72" s="21" t="s">
        <v>6744</v>
      </c>
      <c r="F72" s="21" t="s">
        <v>5006</v>
      </c>
      <c r="G72" s="21" t="s">
        <v>2359</v>
      </c>
      <c r="H72" s="21" t="s">
        <v>2360</v>
      </c>
      <c r="I72" s="31" t="s">
        <v>2361</v>
      </c>
      <c r="J72" s="21">
        <v>1</v>
      </c>
      <c r="K72" s="21"/>
      <c r="L72" s="21">
        <v>1</v>
      </c>
      <c r="M72" s="21"/>
      <c r="N72" s="21"/>
      <c r="O72" s="21" t="s">
        <v>103</v>
      </c>
      <c r="P72" s="37">
        <v>43498</v>
      </c>
      <c r="Q72" s="34" t="str">
        <f t="shared" ca="1" si="2"/>
        <v>3 Tahun 6 Bulan3 Hari</v>
      </c>
      <c r="R72" s="21" t="s">
        <v>58</v>
      </c>
      <c r="S72" s="21"/>
      <c r="T72" s="21" t="s">
        <v>73</v>
      </c>
      <c r="U72" s="21" t="s">
        <v>68</v>
      </c>
      <c r="V72" s="21" t="s">
        <v>212</v>
      </c>
      <c r="W72" s="21" t="s">
        <v>71</v>
      </c>
      <c r="X72" s="31" t="s">
        <v>185</v>
      </c>
      <c r="Y72" s="61">
        <v>28142</v>
      </c>
      <c r="Z72" s="34" t="str">
        <f t="shared" ca="1" si="3"/>
        <v>45 Tahun 6 Bulan</v>
      </c>
      <c r="AA72" s="21"/>
      <c r="AB72" s="21"/>
      <c r="AC72" s="21" t="s">
        <v>4648</v>
      </c>
      <c r="AD72" s="210" t="s">
        <v>3264</v>
      </c>
      <c r="AE72" s="21"/>
      <c r="AF72" s="21" t="s">
        <v>57</v>
      </c>
      <c r="AG72" s="21"/>
      <c r="AH72" s="21"/>
      <c r="AI72" s="21">
        <v>19015901614</v>
      </c>
      <c r="AJ72" s="21" t="s">
        <v>6843</v>
      </c>
      <c r="AK72" s="25">
        <v>906952338956000</v>
      </c>
      <c r="AL72" s="21">
        <v>801010768</v>
      </c>
    </row>
    <row r="73" spans="1:38" s="94" customFormat="1" ht="14">
      <c r="A73" s="21">
        <v>68</v>
      </c>
      <c r="B73" s="129" t="s">
        <v>282</v>
      </c>
      <c r="C73" s="1" t="s">
        <v>6597</v>
      </c>
      <c r="D73" s="21" t="s">
        <v>2170</v>
      </c>
      <c r="E73" s="21" t="s">
        <v>6744</v>
      </c>
      <c r="F73" s="21" t="s">
        <v>2362</v>
      </c>
      <c r="G73" s="21" t="s">
        <v>2363</v>
      </c>
      <c r="H73" s="21" t="s">
        <v>2364</v>
      </c>
      <c r="I73" s="31" t="s">
        <v>946</v>
      </c>
      <c r="J73" s="21">
        <v>1</v>
      </c>
      <c r="K73" s="21"/>
      <c r="L73" s="21">
        <v>1</v>
      </c>
      <c r="M73" s="21"/>
      <c r="N73" s="21"/>
      <c r="O73" s="21" t="s">
        <v>107</v>
      </c>
      <c r="P73" s="37">
        <v>41702</v>
      </c>
      <c r="Q73" s="34" t="str">
        <f t="shared" ca="1" si="2"/>
        <v>8 Tahun 5 Bulan1 Hari</v>
      </c>
      <c r="R73" s="21" t="s">
        <v>81</v>
      </c>
      <c r="S73" s="21" t="s">
        <v>146</v>
      </c>
      <c r="T73" s="21" t="s">
        <v>49</v>
      </c>
      <c r="U73" s="21" t="s">
        <v>66</v>
      </c>
      <c r="V73" s="21" t="s">
        <v>151</v>
      </c>
      <c r="W73" s="21" t="s">
        <v>51</v>
      </c>
      <c r="X73" s="31" t="s">
        <v>152</v>
      </c>
      <c r="Y73" s="61">
        <v>29445</v>
      </c>
      <c r="Z73" s="34" t="str">
        <f t="shared" ca="1" si="3"/>
        <v>41 Tahun 11 Bulan</v>
      </c>
      <c r="AA73" s="21"/>
      <c r="AB73" s="21"/>
      <c r="AC73" s="21" t="s">
        <v>4648</v>
      </c>
      <c r="AD73" s="49" t="s">
        <v>4684</v>
      </c>
      <c r="AE73" s="21"/>
      <c r="AF73" s="21" t="s">
        <v>146</v>
      </c>
      <c r="AG73" s="21" t="s">
        <v>146</v>
      </c>
      <c r="AH73" s="21" t="s">
        <v>146</v>
      </c>
      <c r="AI73" s="21">
        <v>14029749174</v>
      </c>
      <c r="AJ73" s="21" t="s">
        <v>6844</v>
      </c>
      <c r="AK73" s="25">
        <v>826708273956000</v>
      </c>
      <c r="AL73" s="21">
        <v>293728159</v>
      </c>
    </row>
    <row r="74" spans="1:38" s="94" customFormat="1" ht="14">
      <c r="A74" s="21">
        <v>69</v>
      </c>
      <c r="B74" s="129" t="s">
        <v>282</v>
      </c>
      <c r="C74" s="1" t="s">
        <v>2105</v>
      </c>
      <c r="D74" s="21" t="s">
        <v>2105</v>
      </c>
      <c r="E74" s="21" t="s">
        <v>2365</v>
      </c>
      <c r="F74" s="21" t="s">
        <v>6713</v>
      </c>
      <c r="G74" s="21" t="s">
        <v>2366</v>
      </c>
      <c r="H74" s="21" t="s">
        <v>2367</v>
      </c>
      <c r="I74" s="31" t="s">
        <v>4525</v>
      </c>
      <c r="J74" s="21">
        <v>1</v>
      </c>
      <c r="K74" s="21"/>
      <c r="L74" s="21">
        <v>1</v>
      </c>
      <c r="M74" s="21"/>
      <c r="N74" s="21"/>
      <c r="O74" s="21" t="s">
        <v>107</v>
      </c>
      <c r="P74" s="37">
        <v>44105</v>
      </c>
      <c r="Q74" s="34" t="str">
        <f t="shared" ca="1" si="2"/>
        <v>1 Tahun 10 Bulan4 Hari</v>
      </c>
      <c r="R74" s="21" t="s">
        <v>58</v>
      </c>
      <c r="S74" s="21" t="s">
        <v>206</v>
      </c>
      <c r="T74" s="21" t="s">
        <v>73</v>
      </c>
      <c r="U74" s="21" t="s">
        <v>74</v>
      </c>
      <c r="V74" s="21"/>
      <c r="W74" s="21" t="s">
        <v>76</v>
      </c>
      <c r="X74" s="31" t="s">
        <v>57</v>
      </c>
      <c r="Y74" s="61">
        <v>37202</v>
      </c>
      <c r="Z74" s="34" t="str">
        <f t="shared" ca="1" si="3"/>
        <v>20 Tahun 8 Bulan</v>
      </c>
      <c r="AA74" s="21"/>
      <c r="AB74" s="21"/>
      <c r="AC74" s="21" t="s">
        <v>4648</v>
      </c>
      <c r="AD74" s="203" t="s">
        <v>3265</v>
      </c>
      <c r="AE74" s="21"/>
      <c r="AF74" s="21" t="s">
        <v>57</v>
      </c>
      <c r="AG74" s="21" t="s">
        <v>74</v>
      </c>
      <c r="AH74" s="21"/>
      <c r="AI74" s="21">
        <v>20076672490</v>
      </c>
      <c r="AJ74" s="21" t="s">
        <v>6845</v>
      </c>
      <c r="AK74" s="25" t="s">
        <v>6846</v>
      </c>
      <c r="AL74" s="21">
        <v>1133672770</v>
      </c>
    </row>
    <row r="75" spans="1:38" s="94" customFormat="1" ht="14">
      <c r="A75" s="21">
        <v>70</v>
      </c>
      <c r="B75" s="129" t="s">
        <v>282</v>
      </c>
      <c r="C75" s="1" t="s">
        <v>2170</v>
      </c>
      <c r="D75" s="21" t="s">
        <v>2170</v>
      </c>
      <c r="E75" s="21" t="s">
        <v>2365</v>
      </c>
      <c r="F75" s="21" t="s">
        <v>6714</v>
      </c>
      <c r="G75" s="21" t="s">
        <v>2368</v>
      </c>
      <c r="H75" s="21" t="s">
        <v>2369</v>
      </c>
      <c r="I75" s="31" t="s">
        <v>2370</v>
      </c>
      <c r="J75" s="21">
        <v>1</v>
      </c>
      <c r="K75" s="21"/>
      <c r="L75" s="21">
        <v>1</v>
      </c>
      <c r="M75" s="21"/>
      <c r="N75" s="21"/>
      <c r="O75" s="21" t="s">
        <v>107</v>
      </c>
      <c r="P75" s="37">
        <v>44123</v>
      </c>
      <c r="Q75" s="34" t="str">
        <f t="shared" ca="1" si="2"/>
        <v>1 Tahun 9 Bulan17 Hari</v>
      </c>
      <c r="R75" s="21" t="s">
        <v>58</v>
      </c>
      <c r="S75" s="21" t="s">
        <v>206</v>
      </c>
      <c r="T75" s="21" t="s">
        <v>73</v>
      </c>
      <c r="U75" s="21" t="s">
        <v>68</v>
      </c>
      <c r="V75" s="21" t="s">
        <v>229</v>
      </c>
      <c r="W75" s="21" t="s">
        <v>76</v>
      </c>
      <c r="X75" s="31" t="s">
        <v>2795</v>
      </c>
      <c r="Y75" s="61">
        <v>36973</v>
      </c>
      <c r="Z75" s="34" t="str">
        <f t="shared" ca="1" si="3"/>
        <v>21 Tahun 4 Bulan</v>
      </c>
      <c r="AA75" s="21"/>
      <c r="AB75" s="21"/>
      <c r="AC75" s="21" t="s">
        <v>4648</v>
      </c>
      <c r="AD75" s="21" t="s">
        <v>3266</v>
      </c>
      <c r="AE75" s="21"/>
      <c r="AF75" s="21"/>
      <c r="AG75" s="21"/>
      <c r="AH75" s="21"/>
      <c r="AI75" s="21">
        <v>20076672334</v>
      </c>
      <c r="AJ75" s="21" t="s">
        <v>6847</v>
      </c>
      <c r="AK75" s="25" t="s">
        <v>6848</v>
      </c>
      <c r="AL75" s="21">
        <v>1131908823</v>
      </c>
    </row>
    <row r="76" spans="1:38" s="94" customFormat="1" ht="14">
      <c r="A76" s="21">
        <v>71</v>
      </c>
      <c r="B76" s="129" t="s">
        <v>282</v>
      </c>
      <c r="C76" s="1" t="s">
        <v>2286</v>
      </c>
      <c r="D76" s="21" t="s">
        <v>2286</v>
      </c>
      <c r="E76" s="21" t="s">
        <v>2365</v>
      </c>
      <c r="F76" s="21" t="s">
        <v>6715</v>
      </c>
      <c r="G76" s="21" t="s">
        <v>2371</v>
      </c>
      <c r="H76" s="21" t="s">
        <v>2372</v>
      </c>
      <c r="I76" s="31" t="s">
        <v>2373</v>
      </c>
      <c r="J76" s="21">
        <v>1</v>
      </c>
      <c r="K76" s="21"/>
      <c r="L76" s="21">
        <v>1</v>
      </c>
      <c r="M76" s="21"/>
      <c r="N76" s="21"/>
      <c r="O76" s="21" t="s">
        <v>107</v>
      </c>
      <c r="P76" s="37">
        <v>44123</v>
      </c>
      <c r="Q76" s="34" t="str">
        <f t="shared" ca="1" si="2"/>
        <v>1 Tahun 9 Bulan17 Hari</v>
      </c>
      <c r="R76" s="21" t="s">
        <v>58</v>
      </c>
      <c r="S76" s="21" t="s">
        <v>208</v>
      </c>
      <c r="T76" s="21" t="s">
        <v>63</v>
      </c>
      <c r="U76" s="21" t="s">
        <v>66</v>
      </c>
      <c r="V76" s="21" t="s">
        <v>118</v>
      </c>
      <c r="W76" s="21" t="s">
        <v>76</v>
      </c>
      <c r="X76" s="31" t="s">
        <v>119</v>
      </c>
      <c r="Y76" s="61">
        <v>36707</v>
      </c>
      <c r="Z76" s="34" t="str">
        <f t="shared" ca="1" si="3"/>
        <v>22 Tahun 1 Bulan</v>
      </c>
      <c r="AA76" s="21"/>
      <c r="AB76" s="21"/>
      <c r="AC76" s="21" t="s">
        <v>4648</v>
      </c>
      <c r="AD76" s="21" t="s">
        <v>3267</v>
      </c>
      <c r="AE76" s="21"/>
      <c r="AF76" s="21"/>
      <c r="AG76" s="21"/>
      <c r="AH76" s="21" t="s">
        <v>2913</v>
      </c>
      <c r="AI76" s="21">
        <v>20076672458</v>
      </c>
      <c r="AJ76" s="21" t="s">
        <v>6849</v>
      </c>
      <c r="AK76" s="25" t="s">
        <v>6850</v>
      </c>
      <c r="AL76" s="21">
        <v>1131301547</v>
      </c>
    </row>
    <row r="77" spans="1:38" s="94" customFormat="1" ht="14">
      <c r="A77" s="21">
        <v>72</v>
      </c>
      <c r="B77" s="129" t="s">
        <v>282</v>
      </c>
      <c r="C77" s="1" t="s">
        <v>2170</v>
      </c>
      <c r="D77" s="21" t="s">
        <v>2170</v>
      </c>
      <c r="E77" s="21" t="s">
        <v>2213</v>
      </c>
      <c r="F77" s="21" t="s">
        <v>6716</v>
      </c>
      <c r="G77" s="21" t="s">
        <v>2374</v>
      </c>
      <c r="H77" s="21" t="s">
        <v>2375</v>
      </c>
      <c r="I77" s="31" t="s">
        <v>2376</v>
      </c>
      <c r="J77" s="21">
        <v>1</v>
      </c>
      <c r="K77" s="21"/>
      <c r="L77" s="21">
        <v>1</v>
      </c>
      <c r="M77" s="21"/>
      <c r="N77" s="21"/>
      <c r="O77" s="21" t="s">
        <v>99</v>
      </c>
      <c r="P77" s="37">
        <v>44123</v>
      </c>
      <c r="Q77" s="34" t="str">
        <f t="shared" ca="1" si="2"/>
        <v>1 Tahun 9 Bulan17 Hari</v>
      </c>
      <c r="R77" s="21" t="s">
        <v>58</v>
      </c>
      <c r="S77" s="21" t="s">
        <v>70</v>
      </c>
      <c r="T77" s="21" t="s">
        <v>63</v>
      </c>
      <c r="U77" s="21" t="s">
        <v>66</v>
      </c>
      <c r="V77" s="21" t="s">
        <v>118</v>
      </c>
      <c r="W77" s="21" t="s">
        <v>76</v>
      </c>
      <c r="X77" s="31" t="s">
        <v>2522</v>
      </c>
      <c r="Y77" s="61">
        <v>34848</v>
      </c>
      <c r="Z77" s="34" t="str">
        <f t="shared" ca="1" si="3"/>
        <v>27 Tahun 2 Bulan</v>
      </c>
      <c r="AA77" s="21"/>
      <c r="AB77" s="21"/>
      <c r="AC77" s="21" t="s">
        <v>4648</v>
      </c>
      <c r="AD77" s="21" t="s">
        <v>3268</v>
      </c>
      <c r="AE77" s="21"/>
      <c r="AF77" s="21" t="s">
        <v>57</v>
      </c>
      <c r="AG77" s="21"/>
      <c r="AH77" s="21"/>
      <c r="AI77" s="21">
        <v>21000679973</v>
      </c>
      <c r="AJ77" s="21" t="s">
        <v>6851</v>
      </c>
      <c r="AK77" s="25" t="s">
        <v>6852</v>
      </c>
      <c r="AL77" s="21">
        <v>1131908812</v>
      </c>
    </row>
    <row r="78" spans="1:38" s="94" customFormat="1" ht="14">
      <c r="A78" s="21">
        <v>73</v>
      </c>
      <c r="B78" s="129" t="s">
        <v>282</v>
      </c>
      <c r="C78" s="1" t="s">
        <v>2105</v>
      </c>
      <c r="D78" s="21" t="s">
        <v>2105</v>
      </c>
      <c r="E78" s="21" t="s">
        <v>2365</v>
      </c>
      <c r="F78" s="21" t="s">
        <v>6717</v>
      </c>
      <c r="G78" s="21" t="s">
        <v>2377</v>
      </c>
      <c r="H78" s="21" t="s">
        <v>2378</v>
      </c>
      <c r="I78" s="31" t="s">
        <v>2379</v>
      </c>
      <c r="J78" s="21">
        <v>1</v>
      </c>
      <c r="K78" s="21"/>
      <c r="L78" s="21">
        <v>1</v>
      </c>
      <c r="M78" s="21"/>
      <c r="N78" s="21"/>
      <c r="O78" s="21" t="s">
        <v>107</v>
      </c>
      <c r="P78" s="37">
        <v>44155</v>
      </c>
      <c r="Q78" s="34" t="str">
        <f t="shared" ca="1" si="2"/>
        <v>1 Tahun 8 Bulan16 Hari</v>
      </c>
      <c r="R78" s="21" t="s">
        <v>58</v>
      </c>
      <c r="S78" s="21" t="s">
        <v>2796</v>
      </c>
      <c r="T78" s="21" t="s">
        <v>49</v>
      </c>
      <c r="U78" s="21" t="s">
        <v>50</v>
      </c>
      <c r="V78" s="21" t="s">
        <v>50</v>
      </c>
      <c r="W78" s="21" t="s">
        <v>71</v>
      </c>
      <c r="X78" s="31" t="s">
        <v>242</v>
      </c>
      <c r="Y78" s="61">
        <v>28897</v>
      </c>
      <c r="Z78" s="34" t="str">
        <f t="shared" ca="1" si="3"/>
        <v>43 Tahun 5 Bulan</v>
      </c>
      <c r="AA78" s="21"/>
      <c r="AB78" s="21"/>
      <c r="AC78" s="21" t="s">
        <v>4648</v>
      </c>
      <c r="AD78" s="21" t="s">
        <v>3269</v>
      </c>
      <c r="AE78" s="21"/>
      <c r="AF78" s="21" t="s">
        <v>57</v>
      </c>
      <c r="AG78" s="21" t="s">
        <v>74</v>
      </c>
      <c r="AH78" s="21"/>
      <c r="AI78" s="21">
        <v>20088237977</v>
      </c>
      <c r="AJ78" s="21" t="s">
        <v>6853</v>
      </c>
      <c r="AK78" s="25" t="s">
        <v>6854</v>
      </c>
      <c r="AL78" s="21">
        <v>1149282342</v>
      </c>
    </row>
    <row r="79" spans="1:38" s="94" customFormat="1" ht="14">
      <c r="A79" s="21">
        <v>74</v>
      </c>
      <c r="B79" s="129" t="s">
        <v>282</v>
      </c>
      <c r="C79" s="1" t="s">
        <v>2105</v>
      </c>
      <c r="D79" s="554" t="s">
        <v>6746</v>
      </c>
      <c r="E79" s="1" t="s">
        <v>6738</v>
      </c>
      <c r="F79" s="21" t="s">
        <v>6718</v>
      </c>
      <c r="G79" s="21" t="s">
        <v>2380</v>
      </c>
      <c r="H79" s="21" t="s">
        <v>2381</v>
      </c>
      <c r="I79" s="31" t="s">
        <v>2382</v>
      </c>
      <c r="J79" s="21"/>
      <c r="K79" s="21">
        <v>1</v>
      </c>
      <c r="L79" s="21">
        <v>1</v>
      </c>
      <c r="M79" s="21"/>
      <c r="N79" s="21"/>
      <c r="O79" s="21" t="s">
        <v>107</v>
      </c>
      <c r="P79" s="37">
        <v>44155</v>
      </c>
      <c r="Q79" s="34" t="str">
        <f t="shared" ca="1" si="2"/>
        <v>1 Tahun 8 Bulan16 Hari</v>
      </c>
      <c r="R79" s="21" t="s">
        <v>54</v>
      </c>
      <c r="S79" s="21" t="s">
        <v>55</v>
      </c>
      <c r="T79" s="21" t="s">
        <v>49</v>
      </c>
      <c r="U79" s="21" t="s">
        <v>50</v>
      </c>
      <c r="V79" s="21" t="s">
        <v>50</v>
      </c>
      <c r="W79" s="21" t="s">
        <v>76</v>
      </c>
      <c r="X79" s="31" t="s">
        <v>197</v>
      </c>
      <c r="Y79" s="61">
        <v>36636</v>
      </c>
      <c r="Z79" s="34" t="str">
        <f t="shared" ca="1" si="3"/>
        <v>22 Tahun 3 Bulan</v>
      </c>
      <c r="AA79" s="21"/>
      <c r="AB79" s="21"/>
      <c r="AC79" s="21" t="s">
        <v>4648</v>
      </c>
      <c r="AD79" s="21" t="s">
        <v>3209</v>
      </c>
      <c r="AE79" s="21"/>
      <c r="AF79" s="21" t="s">
        <v>2447</v>
      </c>
      <c r="AG79" s="21" t="s">
        <v>74</v>
      </c>
      <c r="AH79" s="21"/>
      <c r="AI79" s="21">
        <v>20088237605</v>
      </c>
      <c r="AJ79" s="21" t="s">
        <v>6855</v>
      </c>
      <c r="AK79" s="25" t="s">
        <v>6856</v>
      </c>
      <c r="AL79" s="21">
        <v>750004895</v>
      </c>
    </row>
    <row r="80" spans="1:38" s="94" customFormat="1" ht="14">
      <c r="A80" s="21">
        <v>75</v>
      </c>
      <c r="B80" s="129" t="s">
        <v>282</v>
      </c>
      <c r="C80" s="1" t="s">
        <v>2320</v>
      </c>
      <c r="D80" s="554" t="s">
        <v>6747</v>
      </c>
      <c r="E80" s="21" t="s">
        <v>2321</v>
      </c>
      <c r="F80" s="21" t="s">
        <v>5007</v>
      </c>
      <c r="G80" s="21" t="s">
        <v>2383</v>
      </c>
      <c r="H80" s="21" t="s">
        <v>2384</v>
      </c>
      <c r="I80" s="31" t="s">
        <v>2385</v>
      </c>
      <c r="J80" s="21">
        <v>1</v>
      </c>
      <c r="K80" s="21"/>
      <c r="L80" s="21">
        <v>1</v>
      </c>
      <c r="M80" s="21"/>
      <c r="N80" s="21"/>
      <c r="O80" s="19" t="s">
        <v>120</v>
      </c>
      <c r="P80" s="37">
        <v>43438</v>
      </c>
      <c r="Q80" s="34" t="str">
        <f t="shared" ca="1" si="2"/>
        <v>3 Tahun 8 Bulan1 Hari</v>
      </c>
      <c r="R80" s="21" t="s">
        <v>54</v>
      </c>
      <c r="S80" s="21" t="s">
        <v>62</v>
      </c>
      <c r="T80" s="21" t="s">
        <v>49</v>
      </c>
      <c r="U80" s="21" t="s">
        <v>50</v>
      </c>
      <c r="V80" s="21" t="s">
        <v>50</v>
      </c>
      <c r="W80" s="21" t="s">
        <v>56</v>
      </c>
      <c r="X80" s="31" t="s">
        <v>57</v>
      </c>
      <c r="Y80" s="61">
        <v>35388</v>
      </c>
      <c r="Z80" s="34" t="str">
        <f t="shared" ca="1" si="3"/>
        <v>25 Tahun 8 Bulan</v>
      </c>
      <c r="AA80" s="21"/>
      <c r="AB80" s="21"/>
      <c r="AC80" s="21" t="s">
        <v>4648</v>
      </c>
      <c r="AD80" s="21" t="s">
        <v>3270</v>
      </c>
      <c r="AE80" s="21"/>
      <c r="AF80" s="21" t="s">
        <v>57</v>
      </c>
      <c r="AG80" s="21"/>
      <c r="AH80" s="21"/>
      <c r="AI80" s="21">
        <v>17045691064</v>
      </c>
      <c r="AJ80" s="21" t="s">
        <v>6857</v>
      </c>
      <c r="AK80" s="25">
        <v>826059529956000</v>
      </c>
      <c r="AL80" s="21">
        <v>505839362</v>
      </c>
    </row>
    <row r="81" spans="1:38" s="94" customFormat="1" ht="14">
      <c r="A81" s="21">
        <v>76</v>
      </c>
      <c r="B81" s="129" t="s">
        <v>282</v>
      </c>
      <c r="C81" s="1" t="s">
        <v>2286</v>
      </c>
      <c r="D81" s="554" t="s">
        <v>6746</v>
      </c>
      <c r="E81" s="1" t="s">
        <v>6738</v>
      </c>
      <c r="F81" s="21" t="s">
        <v>6719</v>
      </c>
      <c r="G81" s="21" t="s">
        <v>2386</v>
      </c>
      <c r="H81" s="21" t="s">
        <v>2387</v>
      </c>
      <c r="I81" s="31" t="s">
        <v>2388</v>
      </c>
      <c r="J81" s="21">
        <v>1</v>
      </c>
      <c r="K81" s="21"/>
      <c r="L81" s="21">
        <v>1</v>
      </c>
      <c r="M81" s="21"/>
      <c r="N81" s="21"/>
      <c r="O81" s="21" t="s">
        <v>107</v>
      </c>
      <c r="P81" s="37">
        <v>44177</v>
      </c>
      <c r="Q81" s="34" t="str">
        <f t="shared" ca="1" si="2"/>
        <v>1 Tahun 7 Bulan24 Hari</v>
      </c>
      <c r="R81" s="21" t="s">
        <v>58</v>
      </c>
      <c r="S81" s="21" t="s">
        <v>195</v>
      </c>
      <c r="T81" s="21" t="s">
        <v>49</v>
      </c>
      <c r="U81" s="21" t="s">
        <v>66</v>
      </c>
      <c r="V81" s="21" t="s">
        <v>182</v>
      </c>
      <c r="W81" s="21" t="s">
        <v>76</v>
      </c>
      <c r="X81" s="31" t="s">
        <v>57</v>
      </c>
      <c r="Y81" s="61">
        <v>35857</v>
      </c>
      <c r="Z81" s="34" t="str">
        <f t="shared" ca="1" si="3"/>
        <v>24 Tahun 5 Bulan</v>
      </c>
      <c r="AA81" s="21"/>
      <c r="AB81" s="21"/>
      <c r="AC81" s="21" t="s">
        <v>4648</v>
      </c>
      <c r="AD81" s="21" t="s">
        <v>3271</v>
      </c>
      <c r="AE81" s="21"/>
      <c r="AF81" s="21" t="s">
        <v>57</v>
      </c>
      <c r="AG81" s="21" t="s">
        <v>74</v>
      </c>
      <c r="AH81" s="21"/>
      <c r="AI81" s="21">
        <v>21000679965</v>
      </c>
      <c r="AJ81" s="21" t="s">
        <v>6858</v>
      </c>
      <c r="AK81" s="25" t="s">
        <v>6859</v>
      </c>
      <c r="AL81" s="21">
        <v>1150137173</v>
      </c>
    </row>
    <row r="82" spans="1:38" s="94" customFormat="1" ht="14">
      <c r="A82" s="21">
        <v>77</v>
      </c>
      <c r="B82" s="129" t="s">
        <v>282</v>
      </c>
      <c r="C82" s="1" t="s">
        <v>2105</v>
      </c>
      <c r="D82" s="21" t="s">
        <v>2105</v>
      </c>
      <c r="E82" s="21" t="s">
        <v>2365</v>
      </c>
      <c r="F82" s="21" t="s">
        <v>6720</v>
      </c>
      <c r="G82" s="21" t="s">
        <v>2389</v>
      </c>
      <c r="H82" s="21" t="s">
        <v>2390</v>
      </c>
      <c r="I82" s="31" t="s">
        <v>2391</v>
      </c>
      <c r="J82" s="21">
        <v>1</v>
      </c>
      <c r="K82" s="21"/>
      <c r="L82" s="21">
        <v>1</v>
      </c>
      <c r="M82" s="21"/>
      <c r="N82" s="21"/>
      <c r="O82" s="21" t="s">
        <v>107</v>
      </c>
      <c r="P82" s="37">
        <v>44177</v>
      </c>
      <c r="Q82" s="34" t="str">
        <f t="shared" ca="1" si="2"/>
        <v>1 Tahun 7 Bulan24 Hari</v>
      </c>
      <c r="R82" s="21" t="s">
        <v>58</v>
      </c>
      <c r="S82" s="21" t="s">
        <v>195</v>
      </c>
      <c r="T82" s="21" t="s">
        <v>49</v>
      </c>
      <c r="U82" s="21" t="s">
        <v>66</v>
      </c>
      <c r="V82" s="21" t="s">
        <v>151</v>
      </c>
      <c r="W82" s="21" t="s">
        <v>76</v>
      </c>
      <c r="X82" s="31" t="s">
        <v>2797</v>
      </c>
      <c r="Y82" s="61">
        <v>35311</v>
      </c>
      <c r="Z82" s="34" t="str">
        <f t="shared" ca="1" si="3"/>
        <v>25 Tahun 11 Bulan</v>
      </c>
      <c r="AA82" s="21"/>
      <c r="AB82" s="21"/>
      <c r="AC82" s="21" t="s">
        <v>4648</v>
      </c>
      <c r="AD82" s="21" t="s">
        <v>3272</v>
      </c>
      <c r="AE82" s="21"/>
      <c r="AF82" s="21"/>
      <c r="AG82" s="21"/>
      <c r="AH82" s="21" t="s">
        <v>2913</v>
      </c>
      <c r="AI82" s="21">
        <v>21000679437</v>
      </c>
      <c r="AJ82" s="21" t="s">
        <v>6860</v>
      </c>
      <c r="AK82" s="25" t="s">
        <v>6861</v>
      </c>
      <c r="AL82" s="21">
        <v>615716641</v>
      </c>
    </row>
    <row r="83" spans="1:38" s="94" customFormat="1" ht="14">
      <c r="A83" s="21">
        <v>78</v>
      </c>
      <c r="B83" s="129" t="s">
        <v>282</v>
      </c>
      <c r="C83" s="1" t="s">
        <v>2105</v>
      </c>
      <c r="D83" s="21" t="s">
        <v>2105</v>
      </c>
      <c r="E83" s="21" t="s">
        <v>2365</v>
      </c>
      <c r="F83" s="21" t="s">
        <v>6721</v>
      </c>
      <c r="G83" s="21" t="s">
        <v>2392</v>
      </c>
      <c r="H83" s="21" t="s">
        <v>2393</v>
      </c>
      <c r="I83" s="31" t="s">
        <v>2394</v>
      </c>
      <c r="J83" s="21">
        <v>1</v>
      </c>
      <c r="K83" s="21"/>
      <c r="L83" s="21">
        <v>1</v>
      </c>
      <c r="M83" s="21"/>
      <c r="N83" s="21"/>
      <c r="O83" s="21" t="s">
        <v>107</v>
      </c>
      <c r="P83" s="37">
        <v>44177</v>
      </c>
      <c r="Q83" s="34" t="str">
        <f t="shared" ca="1" si="2"/>
        <v>1 Tahun 7 Bulan24 Hari</v>
      </c>
      <c r="R83" s="21" t="s">
        <v>54</v>
      </c>
      <c r="S83" s="21" t="s">
        <v>55</v>
      </c>
      <c r="T83" s="21" t="s">
        <v>49</v>
      </c>
      <c r="U83" s="21" t="s">
        <v>50</v>
      </c>
      <c r="V83" s="21" t="s">
        <v>111</v>
      </c>
      <c r="W83" s="21" t="s">
        <v>76</v>
      </c>
      <c r="X83" s="31" t="s">
        <v>193</v>
      </c>
      <c r="Y83" s="61">
        <v>37337</v>
      </c>
      <c r="Z83" s="34" t="str">
        <f t="shared" ca="1" si="3"/>
        <v>20 Tahun 4 Bulan</v>
      </c>
      <c r="AA83" s="21"/>
      <c r="AB83" s="21"/>
      <c r="AC83" s="21" t="s">
        <v>4648</v>
      </c>
      <c r="AD83" s="21" t="s">
        <v>3273</v>
      </c>
      <c r="AE83" s="21"/>
      <c r="AF83" s="21" t="s">
        <v>3274</v>
      </c>
      <c r="AG83" s="21" t="s">
        <v>74</v>
      </c>
      <c r="AH83" s="21"/>
      <c r="AI83" s="21">
        <v>21000679981</v>
      </c>
      <c r="AJ83" s="662" t="s">
        <v>6862</v>
      </c>
      <c r="AK83" s="25" t="s">
        <v>6863</v>
      </c>
      <c r="AL83" s="21">
        <v>1150127289</v>
      </c>
    </row>
    <row r="84" spans="1:38" s="94" customFormat="1" ht="14">
      <c r="A84" s="21">
        <v>79</v>
      </c>
      <c r="B84" s="129" t="s">
        <v>282</v>
      </c>
      <c r="C84" s="1" t="s">
        <v>2105</v>
      </c>
      <c r="D84" s="21" t="s">
        <v>2105</v>
      </c>
      <c r="E84" s="21" t="s">
        <v>2365</v>
      </c>
      <c r="F84" s="21" t="s">
        <v>6722</v>
      </c>
      <c r="G84" s="21" t="s">
        <v>2395</v>
      </c>
      <c r="H84" s="21" t="s">
        <v>2396</v>
      </c>
      <c r="I84" s="31" t="s">
        <v>2397</v>
      </c>
      <c r="J84" s="21">
        <v>1</v>
      </c>
      <c r="K84" s="21"/>
      <c r="L84" s="21">
        <v>1</v>
      </c>
      <c r="M84" s="21"/>
      <c r="N84" s="21"/>
      <c r="O84" s="21" t="s">
        <v>107</v>
      </c>
      <c r="P84" s="37">
        <v>44177</v>
      </c>
      <c r="Q84" s="34" t="str">
        <f t="shared" ca="1" si="2"/>
        <v>1 Tahun 7 Bulan24 Hari</v>
      </c>
      <c r="R84" s="21" t="s">
        <v>109</v>
      </c>
      <c r="S84" s="21" t="s">
        <v>2507</v>
      </c>
      <c r="T84" s="21" t="s">
        <v>73</v>
      </c>
      <c r="U84" s="21" t="s">
        <v>68</v>
      </c>
      <c r="V84" s="21" t="s">
        <v>2798</v>
      </c>
      <c r="W84" s="21" t="s">
        <v>76</v>
      </c>
      <c r="X84" s="31" t="s">
        <v>252</v>
      </c>
      <c r="Y84" s="61">
        <v>34887</v>
      </c>
      <c r="Z84" s="34" t="str">
        <f t="shared" ca="1" si="3"/>
        <v>27 Tahun 0 Bulan</v>
      </c>
      <c r="AA84" s="21"/>
      <c r="AB84" s="21"/>
      <c r="AC84" s="21" t="s">
        <v>4648</v>
      </c>
      <c r="AD84" s="21" t="s">
        <v>3275</v>
      </c>
      <c r="AE84" s="21"/>
      <c r="AF84" s="21"/>
      <c r="AG84" s="21"/>
      <c r="AH84" s="21" t="s">
        <v>68</v>
      </c>
      <c r="AI84" s="21">
        <v>21000679452</v>
      </c>
      <c r="AJ84" s="21" t="s">
        <v>6864</v>
      </c>
      <c r="AK84" s="25" t="s">
        <v>6865</v>
      </c>
      <c r="AL84" s="21">
        <v>1150605428</v>
      </c>
    </row>
    <row r="85" spans="1:38" s="94" customFormat="1" ht="14">
      <c r="A85" s="21">
        <v>80</v>
      </c>
      <c r="B85" s="129" t="s">
        <v>282</v>
      </c>
      <c r="C85" s="1" t="s">
        <v>2105</v>
      </c>
      <c r="D85" s="21" t="s">
        <v>2105</v>
      </c>
      <c r="E85" s="21" t="s">
        <v>2365</v>
      </c>
      <c r="F85" s="21" t="s">
        <v>6723</v>
      </c>
      <c r="G85" s="21" t="s">
        <v>2398</v>
      </c>
      <c r="H85" s="21" t="s">
        <v>2399</v>
      </c>
      <c r="I85" s="31" t="s">
        <v>2400</v>
      </c>
      <c r="J85" s="21">
        <v>1</v>
      </c>
      <c r="K85" s="21"/>
      <c r="L85" s="21">
        <v>1</v>
      </c>
      <c r="M85" s="21"/>
      <c r="N85" s="21"/>
      <c r="O85" s="21" t="s">
        <v>107</v>
      </c>
      <c r="P85" s="37">
        <v>44177</v>
      </c>
      <c r="Q85" s="34" t="str">
        <f t="shared" ca="1" si="2"/>
        <v>1 Tahun 7 Bulan24 Hari</v>
      </c>
      <c r="R85" s="21" t="s">
        <v>54</v>
      </c>
      <c r="S85" s="21" t="s">
        <v>62</v>
      </c>
      <c r="T85" s="21" t="s">
        <v>73</v>
      </c>
      <c r="U85" s="21" t="s">
        <v>68</v>
      </c>
      <c r="V85" s="21" t="s">
        <v>185</v>
      </c>
      <c r="W85" s="21" t="s">
        <v>76</v>
      </c>
      <c r="X85" s="31" t="s">
        <v>185</v>
      </c>
      <c r="Y85" s="61">
        <v>35093</v>
      </c>
      <c r="Z85" s="34" t="str">
        <f t="shared" ca="1" si="3"/>
        <v>26 Tahun 6 Bulan</v>
      </c>
      <c r="AA85" s="21"/>
      <c r="AB85" s="21"/>
      <c r="AC85" s="21" t="s">
        <v>4648</v>
      </c>
      <c r="AD85" s="21" t="s">
        <v>3276</v>
      </c>
      <c r="AE85" s="21"/>
      <c r="AF85" s="21"/>
      <c r="AG85" s="21"/>
      <c r="AH85" s="21" t="s">
        <v>68</v>
      </c>
      <c r="AI85" s="21">
        <v>21000680005</v>
      </c>
      <c r="AJ85" s="21" t="s">
        <v>6866</v>
      </c>
      <c r="AK85" s="25">
        <v>430862581923000</v>
      </c>
      <c r="AL85" s="21">
        <v>1150133860</v>
      </c>
    </row>
    <row r="86" spans="1:38" s="101" customFormat="1" ht="14">
      <c r="A86" s="21">
        <v>81</v>
      </c>
      <c r="B86" s="129" t="s">
        <v>282</v>
      </c>
      <c r="C86" s="1" t="s">
        <v>2105</v>
      </c>
      <c r="D86" s="21" t="s">
        <v>2105</v>
      </c>
      <c r="E86" s="21" t="s">
        <v>2365</v>
      </c>
      <c r="F86" s="21" t="s">
        <v>6724</v>
      </c>
      <c r="G86" s="21" t="s">
        <v>2401</v>
      </c>
      <c r="H86" s="27" t="s">
        <v>6598</v>
      </c>
      <c r="I86" s="31" t="s">
        <v>217</v>
      </c>
      <c r="J86" s="21">
        <v>1</v>
      </c>
      <c r="K86" s="21"/>
      <c r="L86" s="21">
        <v>1</v>
      </c>
      <c r="M86" s="21"/>
      <c r="N86" s="21"/>
      <c r="O86" s="21" t="s">
        <v>107</v>
      </c>
      <c r="P86" s="37">
        <v>44177</v>
      </c>
      <c r="Q86" s="34" t="str">
        <f t="shared" ca="1" si="2"/>
        <v>1 Tahun 7 Bulan24 Hari</v>
      </c>
      <c r="R86" s="21" t="s">
        <v>54</v>
      </c>
      <c r="S86" s="21" t="s">
        <v>62</v>
      </c>
      <c r="T86" s="21" t="s">
        <v>49</v>
      </c>
      <c r="U86" s="21" t="s">
        <v>126</v>
      </c>
      <c r="V86" s="21" t="s">
        <v>144</v>
      </c>
      <c r="W86" s="21" t="s">
        <v>56</v>
      </c>
      <c r="X86" s="31" t="s">
        <v>199</v>
      </c>
      <c r="Y86" s="61">
        <v>33964</v>
      </c>
      <c r="Z86" s="34" t="str">
        <f t="shared" ca="1" si="3"/>
        <v>29 Tahun 7 Bulan</v>
      </c>
      <c r="AA86" s="21"/>
      <c r="AB86" s="21"/>
      <c r="AC86" s="21" t="s">
        <v>4648</v>
      </c>
      <c r="AD86" s="21" t="s">
        <v>3277</v>
      </c>
      <c r="AE86" s="21"/>
      <c r="AF86" s="21" t="s">
        <v>57</v>
      </c>
      <c r="AG86" s="21" t="s">
        <v>74</v>
      </c>
      <c r="AH86" s="21"/>
      <c r="AI86" s="21">
        <v>17010933806</v>
      </c>
      <c r="AJ86" s="21" t="s">
        <v>6867</v>
      </c>
      <c r="AK86" s="25" t="s">
        <v>6868</v>
      </c>
      <c r="AL86" s="21">
        <v>1150639435</v>
      </c>
    </row>
    <row r="87" spans="1:38" s="101" customFormat="1" ht="14">
      <c r="A87" s="21">
        <v>82</v>
      </c>
      <c r="B87" s="129" t="s">
        <v>282</v>
      </c>
      <c r="C87" s="1" t="s">
        <v>473</v>
      </c>
      <c r="D87" s="554" t="s">
        <v>6746</v>
      </c>
      <c r="E87" s="21" t="s">
        <v>473</v>
      </c>
      <c r="F87" s="21" t="s">
        <v>6725</v>
      </c>
      <c r="G87" s="21" t="s">
        <v>2402</v>
      </c>
      <c r="H87" s="21" t="s">
        <v>2403</v>
      </c>
      <c r="I87" s="31" t="s">
        <v>2404</v>
      </c>
      <c r="J87" s="21">
        <v>1</v>
      </c>
      <c r="K87" s="21"/>
      <c r="L87" s="21">
        <v>1</v>
      </c>
      <c r="M87" s="21"/>
      <c r="N87" s="21"/>
      <c r="O87" s="21" t="s">
        <v>86</v>
      </c>
      <c r="P87" s="37">
        <v>44198</v>
      </c>
      <c r="Q87" s="34" t="str">
        <f t="shared" ca="1" si="2"/>
        <v>1 Tahun 7 Bulan3 Hari</v>
      </c>
      <c r="R87" s="21" t="s">
        <v>5166</v>
      </c>
      <c r="S87" s="21" t="s">
        <v>2625</v>
      </c>
      <c r="T87" s="21" t="s">
        <v>73</v>
      </c>
      <c r="U87" s="21" t="s">
        <v>74</v>
      </c>
      <c r="V87" s="21" t="s">
        <v>96</v>
      </c>
      <c r="W87" s="21" t="s">
        <v>56</v>
      </c>
      <c r="X87" s="31" t="s">
        <v>136</v>
      </c>
      <c r="Y87" s="61">
        <v>33300</v>
      </c>
      <c r="Z87" s="34" t="str">
        <f t="shared" ca="1" si="3"/>
        <v>31 Tahun 5 Bulan</v>
      </c>
      <c r="AA87" s="21" t="s">
        <v>3278</v>
      </c>
      <c r="AB87" s="21"/>
      <c r="AC87" s="21" t="s">
        <v>4648</v>
      </c>
      <c r="AD87" s="21" t="s">
        <v>3279</v>
      </c>
      <c r="AE87" s="21" t="s">
        <v>74</v>
      </c>
      <c r="AF87" s="21" t="s">
        <v>57</v>
      </c>
      <c r="AG87" s="21" t="s">
        <v>74</v>
      </c>
      <c r="AH87" s="21"/>
      <c r="AI87" s="21">
        <v>21007479534</v>
      </c>
      <c r="AJ87" s="663" t="s">
        <v>4170</v>
      </c>
      <c r="AK87" s="25">
        <v>419802475956000</v>
      </c>
      <c r="AL87" s="21">
        <v>1167641685</v>
      </c>
    </row>
    <row r="88" spans="1:38" s="94" customFormat="1" ht="14">
      <c r="A88" s="21">
        <v>83</v>
      </c>
      <c r="B88" s="129" t="s">
        <v>282</v>
      </c>
      <c r="C88" s="1" t="s">
        <v>473</v>
      </c>
      <c r="D88" s="554" t="s">
        <v>6746</v>
      </c>
      <c r="E88" s="21" t="s">
        <v>473</v>
      </c>
      <c r="F88" s="21" t="s">
        <v>6726</v>
      </c>
      <c r="G88" s="21" t="s">
        <v>2405</v>
      </c>
      <c r="H88" s="21" t="s">
        <v>2406</v>
      </c>
      <c r="I88" s="31" t="s">
        <v>2407</v>
      </c>
      <c r="J88" s="21">
        <v>1</v>
      </c>
      <c r="K88" s="21"/>
      <c r="L88" s="21">
        <v>1</v>
      </c>
      <c r="M88" s="21"/>
      <c r="N88" s="21"/>
      <c r="O88" s="21" t="s">
        <v>86</v>
      </c>
      <c r="P88" s="37">
        <v>44228</v>
      </c>
      <c r="Q88" s="34" t="str">
        <f t="shared" ca="1" si="2"/>
        <v>1 Tahun 6 Bulan4 Hari</v>
      </c>
      <c r="R88" s="21" t="s">
        <v>58</v>
      </c>
      <c r="S88" s="21" t="s">
        <v>59</v>
      </c>
      <c r="T88" s="21" t="s">
        <v>49</v>
      </c>
      <c r="U88" s="21" t="s">
        <v>50</v>
      </c>
      <c r="V88" s="21" t="s">
        <v>50</v>
      </c>
      <c r="W88" s="21" t="s">
        <v>51</v>
      </c>
      <c r="X88" s="31" t="s">
        <v>238</v>
      </c>
      <c r="Y88" s="61">
        <v>28667</v>
      </c>
      <c r="Z88" s="34" t="str">
        <f t="shared" ca="1" si="3"/>
        <v>44 Tahun 1 Bulan</v>
      </c>
      <c r="AA88" s="21" t="s">
        <v>3280</v>
      </c>
      <c r="AB88" s="21"/>
      <c r="AC88" s="21" t="s">
        <v>4648</v>
      </c>
      <c r="AD88" s="21" t="s">
        <v>3281</v>
      </c>
      <c r="AE88" s="21"/>
      <c r="AF88" s="21" t="s">
        <v>57</v>
      </c>
      <c r="AG88" s="21" t="s">
        <v>74</v>
      </c>
      <c r="AH88" s="21"/>
      <c r="AI88" s="21">
        <v>21007479575</v>
      </c>
      <c r="AJ88" s="60" t="s">
        <v>4211</v>
      </c>
      <c r="AK88" s="25" t="s">
        <v>6869</v>
      </c>
      <c r="AL88" s="21">
        <v>1177207337</v>
      </c>
    </row>
    <row r="89" spans="1:38" s="94" customFormat="1" ht="14">
      <c r="A89" s="21">
        <v>84</v>
      </c>
      <c r="B89" s="129" t="s">
        <v>282</v>
      </c>
      <c r="C89" s="1" t="s">
        <v>6595</v>
      </c>
      <c r="D89" s="21" t="s">
        <v>2170</v>
      </c>
      <c r="E89" s="21" t="s">
        <v>6744</v>
      </c>
      <c r="F89" s="21" t="s">
        <v>6727</v>
      </c>
      <c r="G89" s="21" t="s">
        <v>271</v>
      </c>
      <c r="H89" s="21" t="s">
        <v>272</v>
      </c>
      <c r="I89" s="31" t="s">
        <v>273</v>
      </c>
      <c r="J89" s="21">
        <v>1</v>
      </c>
      <c r="K89" s="21"/>
      <c r="L89" s="21">
        <v>1</v>
      </c>
      <c r="M89" s="21"/>
      <c r="N89" s="21"/>
      <c r="O89" s="21" t="s">
        <v>103</v>
      </c>
      <c r="P89" s="37">
        <v>41793</v>
      </c>
      <c r="Q89" s="34" t="str">
        <f t="shared" ca="1" si="2"/>
        <v>8 Tahun 2 Bulan2 Hari</v>
      </c>
      <c r="R89" s="21" t="s">
        <v>58</v>
      </c>
      <c r="S89" s="21" t="s">
        <v>240</v>
      </c>
      <c r="T89" s="21" t="s">
        <v>49</v>
      </c>
      <c r="U89" s="21" t="s">
        <v>50</v>
      </c>
      <c r="V89" s="21" t="s">
        <v>50</v>
      </c>
      <c r="W89" s="21" t="s">
        <v>56</v>
      </c>
      <c r="X89" s="31" t="s">
        <v>274</v>
      </c>
      <c r="Y89" s="61">
        <v>31745</v>
      </c>
      <c r="Z89" s="34" t="str">
        <f t="shared" ca="1" si="3"/>
        <v>35 Tahun 8 Bulan</v>
      </c>
      <c r="AA89" s="21"/>
      <c r="AB89" s="21"/>
      <c r="AC89" s="21" t="s">
        <v>4648</v>
      </c>
      <c r="AD89" s="21" t="s">
        <v>216</v>
      </c>
      <c r="AE89" s="21" t="s">
        <v>52</v>
      </c>
      <c r="AF89" s="21" t="s">
        <v>268</v>
      </c>
      <c r="AG89" s="21" t="s">
        <v>268</v>
      </c>
      <c r="AH89" s="21" t="s">
        <v>52</v>
      </c>
      <c r="AI89" s="21">
        <v>14024965502</v>
      </c>
      <c r="AJ89" s="21" t="s">
        <v>275</v>
      </c>
      <c r="AK89" s="25" t="s">
        <v>6870</v>
      </c>
      <c r="AL89" s="21">
        <v>355240212</v>
      </c>
    </row>
    <row r="90" spans="1:38" s="94" customFormat="1" ht="14">
      <c r="A90" s="21">
        <v>85</v>
      </c>
      <c r="B90" s="129" t="s">
        <v>282</v>
      </c>
      <c r="C90" s="1" t="s">
        <v>6599</v>
      </c>
      <c r="D90" s="21" t="s">
        <v>2170</v>
      </c>
      <c r="E90" s="21" t="s">
        <v>6744</v>
      </c>
      <c r="F90" s="21" t="s">
        <v>6728</v>
      </c>
      <c r="G90" s="21" t="s">
        <v>276</v>
      </c>
      <c r="H90" s="21" t="s">
        <v>277</v>
      </c>
      <c r="I90" s="31" t="s">
        <v>278</v>
      </c>
      <c r="J90" s="21">
        <v>1</v>
      </c>
      <c r="K90" s="21"/>
      <c r="L90" s="21">
        <v>1</v>
      </c>
      <c r="M90" s="21"/>
      <c r="N90" s="21"/>
      <c r="O90" s="21" t="s">
        <v>103</v>
      </c>
      <c r="P90" s="37">
        <v>42425</v>
      </c>
      <c r="Q90" s="34" t="str">
        <f t="shared" ca="1" si="2"/>
        <v>6 Tahun 5 Bulan11 Hari</v>
      </c>
      <c r="R90" s="21" t="s">
        <v>81</v>
      </c>
      <c r="S90" s="21" t="s">
        <v>52</v>
      </c>
      <c r="T90" s="21" t="s">
        <v>63</v>
      </c>
      <c r="U90" s="21" t="s">
        <v>66</v>
      </c>
      <c r="V90" s="21" t="s">
        <v>118</v>
      </c>
      <c r="W90" s="21" t="s">
        <v>71</v>
      </c>
      <c r="X90" s="31" t="s">
        <v>118</v>
      </c>
      <c r="Y90" s="61">
        <v>26581</v>
      </c>
      <c r="Z90" s="34" t="str">
        <f t="shared" ca="1" si="3"/>
        <v>49 Tahun 9 Bulan</v>
      </c>
      <c r="AA90" s="21"/>
      <c r="AB90" s="21"/>
      <c r="AC90" s="21" t="s">
        <v>4648</v>
      </c>
      <c r="AD90" s="179" t="s">
        <v>279</v>
      </c>
      <c r="AE90" s="21" t="s">
        <v>52</v>
      </c>
      <c r="AF90" s="21" t="s">
        <v>52</v>
      </c>
      <c r="AG90" s="21" t="s">
        <v>52</v>
      </c>
      <c r="AH90" s="21" t="s">
        <v>268</v>
      </c>
      <c r="AI90" s="21">
        <v>16035967138</v>
      </c>
      <c r="AJ90" s="21" t="s">
        <v>280</v>
      </c>
      <c r="AK90" s="25" t="s">
        <v>6871</v>
      </c>
      <c r="AL90" s="21">
        <v>363476497</v>
      </c>
    </row>
    <row r="91" spans="1:38" s="102" customFormat="1" ht="14">
      <c r="A91" s="21">
        <v>86</v>
      </c>
      <c r="B91" s="129" t="s">
        <v>282</v>
      </c>
      <c r="C91" s="1" t="s">
        <v>3422</v>
      </c>
      <c r="D91" s="21" t="s">
        <v>3422</v>
      </c>
      <c r="E91" s="21" t="s">
        <v>568</v>
      </c>
      <c r="F91" s="21" t="s">
        <v>569</v>
      </c>
      <c r="G91" s="19" t="s">
        <v>3419</v>
      </c>
      <c r="H91" s="21" t="s">
        <v>570</v>
      </c>
      <c r="I91" s="31" t="s">
        <v>571</v>
      </c>
      <c r="J91" s="21">
        <v>1</v>
      </c>
      <c r="K91" s="21"/>
      <c r="L91" s="21">
        <v>1</v>
      </c>
      <c r="M91" s="21"/>
      <c r="N91" s="21"/>
      <c r="O91" s="21" t="s">
        <v>95</v>
      </c>
      <c r="P91" s="37">
        <v>40698</v>
      </c>
      <c r="Q91" s="34" t="str">
        <f t="shared" ca="1" si="2"/>
        <v>11 Tahun 2 Bulan1 Hari</v>
      </c>
      <c r="R91" s="21" t="s">
        <v>54</v>
      </c>
      <c r="S91" s="21"/>
      <c r="T91" s="21" t="s">
        <v>63</v>
      </c>
      <c r="U91" s="21" t="s">
        <v>66</v>
      </c>
      <c r="V91" s="21" t="s">
        <v>93</v>
      </c>
      <c r="W91" s="21" t="s">
        <v>88</v>
      </c>
      <c r="X91" s="31" t="s">
        <v>2446</v>
      </c>
      <c r="Y91" s="61">
        <v>27586</v>
      </c>
      <c r="Z91" s="34" t="str">
        <f t="shared" ca="1" si="3"/>
        <v>47 Tahun 0 Bulan</v>
      </c>
      <c r="AA91" s="21"/>
      <c r="AB91" s="21"/>
      <c r="AC91" s="21" t="s">
        <v>4648</v>
      </c>
      <c r="AD91" s="49" t="s">
        <v>4685</v>
      </c>
      <c r="AE91" s="21"/>
      <c r="AF91" s="21" t="s">
        <v>146</v>
      </c>
      <c r="AG91" s="21" t="s">
        <v>146</v>
      </c>
      <c r="AH91" s="21" t="s">
        <v>146</v>
      </c>
      <c r="AI91" s="21">
        <v>1585313381</v>
      </c>
      <c r="AJ91" s="21" t="s">
        <v>6872</v>
      </c>
      <c r="AK91" s="25" t="s">
        <v>6873</v>
      </c>
      <c r="AL91" s="21">
        <v>363476497</v>
      </c>
    </row>
    <row r="92" spans="1:38" s="102" customFormat="1" ht="14">
      <c r="A92" s="21">
        <v>87</v>
      </c>
      <c r="B92" s="129" t="s">
        <v>282</v>
      </c>
      <c r="C92" s="1" t="s">
        <v>2150</v>
      </c>
      <c r="D92" s="21" t="s">
        <v>2150</v>
      </c>
      <c r="E92" s="21" t="s">
        <v>814</v>
      </c>
      <c r="F92" s="21" t="s">
        <v>6729</v>
      </c>
      <c r="G92" s="19" t="s">
        <v>3420</v>
      </c>
      <c r="H92" s="21" t="s">
        <v>803</v>
      </c>
      <c r="I92" s="31" t="s">
        <v>804</v>
      </c>
      <c r="J92" s="21">
        <v>1</v>
      </c>
      <c r="K92" s="21"/>
      <c r="L92" s="21">
        <v>1</v>
      </c>
      <c r="M92" s="21"/>
      <c r="N92" s="21"/>
      <c r="O92" s="21" t="s">
        <v>107</v>
      </c>
      <c r="P92" s="37">
        <v>44076</v>
      </c>
      <c r="Q92" s="34" t="str">
        <f t="shared" ca="1" si="2"/>
        <v>1 Tahun 11 Bulan3 Hari</v>
      </c>
      <c r="R92" s="21" t="s">
        <v>54</v>
      </c>
      <c r="S92" s="21"/>
      <c r="T92" s="21" t="s">
        <v>73</v>
      </c>
      <c r="U92" s="21" t="s">
        <v>74</v>
      </c>
      <c r="V92" s="21" t="s">
        <v>75</v>
      </c>
      <c r="W92" s="21" t="s">
        <v>88</v>
      </c>
      <c r="X92" s="31" t="s">
        <v>57</v>
      </c>
      <c r="Y92" s="61">
        <v>35433</v>
      </c>
      <c r="Z92" s="34" t="s">
        <v>3423</v>
      </c>
      <c r="AA92" s="21"/>
      <c r="AB92" s="21"/>
      <c r="AC92" s="21" t="s">
        <v>4648</v>
      </c>
      <c r="AD92" s="203" t="s">
        <v>2888</v>
      </c>
      <c r="AE92" s="21"/>
      <c r="AF92" s="21" t="s">
        <v>57</v>
      </c>
      <c r="AG92" s="21"/>
      <c r="AH92" s="21"/>
      <c r="AI92" s="21">
        <v>20057038372</v>
      </c>
      <c r="AJ92" s="21" t="s">
        <v>6874</v>
      </c>
      <c r="AK92" s="25">
        <v>634419204956000</v>
      </c>
      <c r="AL92" s="21">
        <v>1043984043</v>
      </c>
    </row>
    <row r="93" spans="1:38" s="102" customFormat="1" ht="14">
      <c r="A93" s="21">
        <v>88</v>
      </c>
      <c r="B93" s="129" t="s">
        <v>282</v>
      </c>
      <c r="C93" s="1" t="s">
        <v>2150</v>
      </c>
      <c r="D93" s="21" t="s">
        <v>2150</v>
      </c>
      <c r="E93" s="21" t="s">
        <v>814</v>
      </c>
      <c r="F93" s="21" t="s">
        <v>6730</v>
      </c>
      <c r="G93" s="44" t="s">
        <v>3629</v>
      </c>
      <c r="H93" s="21" t="s">
        <v>815</v>
      </c>
      <c r="I93" s="31" t="s">
        <v>816</v>
      </c>
      <c r="J93" s="21">
        <v>1</v>
      </c>
      <c r="K93" s="21"/>
      <c r="L93" s="21">
        <v>1</v>
      </c>
      <c r="M93" s="21"/>
      <c r="N93" s="21"/>
      <c r="O93" s="21" t="s">
        <v>107</v>
      </c>
      <c r="P93" s="37">
        <v>44215</v>
      </c>
      <c r="Q93" s="34" t="str">
        <f t="shared" ca="1" si="2"/>
        <v>1 Tahun 6 Bulan17 Hari</v>
      </c>
      <c r="R93" s="21" t="s">
        <v>58</v>
      </c>
      <c r="S93" s="21"/>
      <c r="T93" s="21" t="s">
        <v>73</v>
      </c>
      <c r="U93" s="21" t="s">
        <v>74</v>
      </c>
      <c r="V93" s="21" t="s">
        <v>75</v>
      </c>
      <c r="W93" s="21" t="s">
        <v>76</v>
      </c>
      <c r="X93" s="31" t="s">
        <v>2474</v>
      </c>
      <c r="Y93" s="61">
        <v>35177</v>
      </c>
      <c r="Z93" s="34" t="s">
        <v>3424</v>
      </c>
      <c r="AA93" s="21"/>
      <c r="AB93" s="21"/>
      <c r="AC93" s="21" t="s">
        <v>4648</v>
      </c>
      <c r="AD93" s="21" t="s">
        <v>2890</v>
      </c>
      <c r="AE93" s="21"/>
      <c r="AF93" s="21"/>
      <c r="AG93" s="21"/>
      <c r="AH93" s="21"/>
      <c r="AI93" s="21"/>
      <c r="AJ93" s="60" t="s">
        <v>4173</v>
      </c>
      <c r="AK93" s="25" t="s">
        <v>6875</v>
      </c>
      <c r="AL93" s="21">
        <v>1168190037</v>
      </c>
    </row>
    <row r="94" spans="1:38" s="102" customFormat="1" ht="14">
      <c r="A94" s="21">
        <v>89</v>
      </c>
      <c r="B94" s="129" t="s">
        <v>282</v>
      </c>
      <c r="C94" s="74" t="s">
        <v>473</v>
      </c>
      <c r="D94" s="554" t="s">
        <v>6746</v>
      </c>
      <c r="E94" s="21" t="s">
        <v>473</v>
      </c>
      <c r="F94" s="211" t="s">
        <v>3545</v>
      </c>
      <c r="G94" s="212" t="s">
        <v>3628</v>
      </c>
      <c r="H94" s="212" t="s">
        <v>3546</v>
      </c>
      <c r="I94" s="213" t="s">
        <v>3547</v>
      </c>
      <c r="J94" s="214">
        <v>1</v>
      </c>
      <c r="K94" s="211"/>
      <c r="L94" s="211">
        <v>1</v>
      </c>
      <c r="M94" s="210"/>
      <c r="N94" s="210"/>
      <c r="O94" s="21" t="s">
        <v>86</v>
      </c>
      <c r="P94" s="215">
        <v>41396</v>
      </c>
      <c r="Q94" s="34" t="str">
        <f t="shared" ca="1" si="2"/>
        <v>9 Tahun 3 Bulan3 Hari</v>
      </c>
      <c r="R94" s="21" t="s">
        <v>5166</v>
      </c>
      <c r="S94" s="216" t="s">
        <v>3548</v>
      </c>
      <c r="T94" s="21" t="s">
        <v>73</v>
      </c>
      <c r="U94" s="21" t="s">
        <v>68</v>
      </c>
      <c r="V94" s="210" t="s">
        <v>163</v>
      </c>
      <c r="W94" s="211" t="s">
        <v>76</v>
      </c>
      <c r="X94" s="217" t="s">
        <v>163</v>
      </c>
      <c r="Y94" s="538">
        <v>29103</v>
      </c>
      <c r="Z94" s="219" t="str">
        <f>DATEDIF(Y94,"01/05/2021","y")&amp;" Tahun "&amp;DATEDIF(Y94,"01/05/2021","ym")&amp;" Bulan"</f>
        <v>41 Tahun 7 Bulan</v>
      </c>
      <c r="AA94" s="220"/>
      <c r="AB94" s="210"/>
      <c r="AC94" s="21" t="s">
        <v>4648</v>
      </c>
      <c r="AD94" s="221" t="s">
        <v>3549</v>
      </c>
      <c r="AE94" s="210" t="s">
        <v>52</v>
      </c>
      <c r="AF94" s="221" t="s">
        <v>2447</v>
      </c>
      <c r="AG94" s="221" t="s">
        <v>74</v>
      </c>
      <c r="AH94" s="221" t="s">
        <v>52</v>
      </c>
      <c r="AI94" s="21">
        <v>13019992778</v>
      </c>
      <c r="AJ94" s="21" t="s">
        <v>6876</v>
      </c>
      <c r="AK94" s="27" t="s">
        <v>6877</v>
      </c>
      <c r="AL94" s="21">
        <v>356911349</v>
      </c>
    </row>
    <row r="95" spans="1:38" s="102" customFormat="1" ht="14">
      <c r="A95" s="21">
        <v>90</v>
      </c>
      <c r="B95" s="129" t="s">
        <v>282</v>
      </c>
      <c r="C95" s="7" t="s">
        <v>2286</v>
      </c>
      <c r="D95" s="19" t="s">
        <v>2286</v>
      </c>
      <c r="E95" s="21" t="s">
        <v>2365</v>
      </c>
      <c r="F95" s="28" t="s">
        <v>6731</v>
      </c>
      <c r="G95" s="26" t="s">
        <v>3872</v>
      </c>
      <c r="H95" s="26" t="s">
        <v>3682</v>
      </c>
      <c r="I95" s="51" t="s">
        <v>3683</v>
      </c>
      <c r="J95" s="52">
        <v>1</v>
      </c>
      <c r="K95" s="28"/>
      <c r="L95" s="28">
        <v>1</v>
      </c>
      <c r="M95" s="21"/>
      <c r="N95" s="52"/>
      <c r="O95" s="21" t="s">
        <v>107</v>
      </c>
      <c r="P95" s="53">
        <v>44378</v>
      </c>
      <c r="Q95" s="34" t="str">
        <f t="shared" ca="1" si="2"/>
        <v>1 Tahun 1 Bulan4 Hari</v>
      </c>
      <c r="R95" s="21" t="s">
        <v>54</v>
      </c>
      <c r="S95" s="23" t="s">
        <v>62</v>
      </c>
      <c r="T95" s="21" t="s">
        <v>49</v>
      </c>
      <c r="U95" s="21" t="s">
        <v>50</v>
      </c>
      <c r="V95" s="21" t="s">
        <v>50</v>
      </c>
      <c r="W95" s="28" t="s">
        <v>56</v>
      </c>
      <c r="X95" s="54" t="s">
        <v>57</v>
      </c>
      <c r="Y95" s="61">
        <v>34123</v>
      </c>
      <c r="Z95" s="22" t="str">
        <f>DATEDIF(Y95,"01/05/2021","y")&amp;" Tahun "&amp;DATEDIF(Y95,"01/05/2021","ym")&amp;" Bulan"</f>
        <v>27 Tahun 10 Bulan</v>
      </c>
      <c r="AA95" s="27"/>
      <c r="AB95" s="21"/>
      <c r="AC95" s="21" t="s">
        <v>4648</v>
      </c>
      <c r="AD95" s="49" t="s">
        <v>3687</v>
      </c>
      <c r="AE95" s="21"/>
      <c r="AF95" s="49" t="s">
        <v>57</v>
      </c>
      <c r="AG95" s="49" t="s">
        <v>74</v>
      </c>
      <c r="AH95" s="49"/>
      <c r="AI95" s="21">
        <v>21053494775</v>
      </c>
      <c r="AJ95" s="60" t="s">
        <v>4296</v>
      </c>
      <c r="AK95" s="27" t="s">
        <v>6878</v>
      </c>
      <c r="AL95" s="21">
        <v>919312269</v>
      </c>
    </row>
    <row r="96" spans="1:38" s="38" customFormat="1" ht="14">
      <c r="A96" s="21">
        <v>91</v>
      </c>
      <c r="B96" s="129" t="s">
        <v>282</v>
      </c>
      <c r="C96" s="7" t="s">
        <v>2286</v>
      </c>
      <c r="D96" s="19" t="s">
        <v>2286</v>
      </c>
      <c r="E96" s="21" t="s">
        <v>2365</v>
      </c>
      <c r="F96" s="28" t="s">
        <v>6732</v>
      </c>
      <c r="G96" s="26" t="s">
        <v>3873</v>
      </c>
      <c r="H96" s="537" t="s">
        <v>6600</v>
      </c>
      <c r="I96" s="51" t="s">
        <v>3684</v>
      </c>
      <c r="J96" s="52">
        <v>1</v>
      </c>
      <c r="K96" s="28"/>
      <c r="L96" s="28">
        <v>1</v>
      </c>
      <c r="M96" s="21"/>
      <c r="N96" s="52"/>
      <c r="O96" s="21" t="s">
        <v>107</v>
      </c>
      <c r="P96" s="53">
        <v>44378</v>
      </c>
      <c r="Q96" s="34" t="str">
        <f t="shared" ca="1" si="2"/>
        <v>1 Tahun 1 Bulan4 Hari</v>
      </c>
      <c r="R96" s="21" t="s">
        <v>58</v>
      </c>
      <c r="S96" s="23" t="s">
        <v>248</v>
      </c>
      <c r="T96" s="21" t="s">
        <v>73</v>
      </c>
      <c r="U96" s="21" t="s">
        <v>68</v>
      </c>
      <c r="V96" s="21" t="s">
        <v>3685</v>
      </c>
      <c r="W96" s="28" t="s">
        <v>51</v>
      </c>
      <c r="X96" s="54" t="s">
        <v>3686</v>
      </c>
      <c r="Y96" s="61">
        <v>32829</v>
      </c>
      <c r="Z96" s="22" t="str">
        <f>DATEDIF(Y96,"01/05/2021","y")&amp;" Tahun "&amp;DATEDIF(Y96,"01/05/2021","ym")&amp;" Bulan"</f>
        <v>31 Tahun 5 Bulan</v>
      </c>
      <c r="AA96" s="27"/>
      <c r="AB96" s="21"/>
      <c r="AC96" s="21" t="s">
        <v>4648</v>
      </c>
      <c r="AD96" s="49" t="s">
        <v>3549</v>
      </c>
      <c r="AE96" s="21"/>
      <c r="AF96" s="49" t="s">
        <v>2447</v>
      </c>
      <c r="AG96" s="49" t="s">
        <v>74</v>
      </c>
      <c r="AH96" s="49"/>
      <c r="AI96" s="21">
        <v>15047829757</v>
      </c>
      <c r="AJ96" s="60" t="s">
        <v>4297</v>
      </c>
      <c r="AK96" s="27" t="s">
        <v>6879</v>
      </c>
      <c r="AL96" s="21">
        <v>448298712</v>
      </c>
    </row>
    <row r="97" spans="1:38" s="104" customFormat="1" ht="14">
      <c r="A97" s="21">
        <v>92</v>
      </c>
      <c r="B97" s="222" t="s">
        <v>282</v>
      </c>
      <c r="C97" s="187" t="s">
        <v>3880</v>
      </c>
      <c r="D97" s="21" t="s">
        <v>2170</v>
      </c>
      <c r="E97" s="21" t="s">
        <v>6745</v>
      </c>
      <c r="F97" s="205" t="s">
        <v>6733</v>
      </c>
      <c r="G97" s="204"/>
      <c r="H97" s="183" t="s">
        <v>3876</v>
      </c>
      <c r="I97" s="180" t="s">
        <v>3877</v>
      </c>
      <c r="J97" s="179">
        <v>1</v>
      </c>
      <c r="K97" s="179"/>
      <c r="L97" s="179">
        <v>1</v>
      </c>
      <c r="M97" s="179"/>
      <c r="N97" s="179"/>
      <c r="O97" s="21" t="s">
        <v>103</v>
      </c>
      <c r="P97" s="181">
        <v>44398</v>
      </c>
      <c r="Q97" s="34" t="str">
        <f t="shared" ca="1" si="2"/>
        <v>1 Tahun 0 Bulan15 Hari</v>
      </c>
      <c r="R97" s="21" t="s">
        <v>58</v>
      </c>
      <c r="S97" s="179" t="s">
        <v>3878</v>
      </c>
      <c r="T97" s="21" t="s">
        <v>49</v>
      </c>
      <c r="U97" s="21" t="s">
        <v>50</v>
      </c>
      <c r="V97" s="179" t="s">
        <v>50</v>
      </c>
      <c r="W97" s="179" t="s">
        <v>56</v>
      </c>
      <c r="X97" s="180" t="s">
        <v>194</v>
      </c>
      <c r="Y97" s="182">
        <v>34539</v>
      </c>
      <c r="Z97" s="223" t="str">
        <f ca="1">DATEDIF(Y97,NOW(),"Y")&amp;" Tahun "&amp;DATEDIF(Y97,NOW(),"YM")&amp;" Bulan"</f>
        <v>28 Tahun 0 Bulan</v>
      </c>
      <c r="AA97" s="179"/>
      <c r="AB97" s="179"/>
      <c r="AC97" s="179" t="s">
        <v>4648</v>
      </c>
      <c r="AD97" s="179" t="s">
        <v>3879</v>
      </c>
      <c r="AE97" s="179"/>
      <c r="AF97" s="179" t="s">
        <v>57</v>
      </c>
      <c r="AG97" s="179"/>
      <c r="AH97" s="179"/>
      <c r="AI97" s="21">
        <v>21061785370</v>
      </c>
      <c r="AJ97" s="21" t="s">
        <v>6880</v>
      </c>
      <c r="AK97" s="25">
        <v>430911495956000</v>
      </c>
      <c r="AL97" s="21">
        <v>946026897</v>
      </c>
    </row>
    <row r="98" spans="1:38" s="97" customFormat="1" ht="14">
      <c r="A98" s="21">
        <v>93</v>
      </c>
      <c r="B98" s="129" t="s">
        <v>282</v>
      </c>
      <c r="C98" s="7" t="s">
        <v>2286</v>
      </c>
      <c r="D98" s="19" t="s">
        <v>2286</v>
      </c>
      <c r="E98" s="179" t="s">
        <v>257</v>
      </c>
      <c r="F98" s="28" t="s">
        <v>4692</v>
      </c>
      <c r="G98" s="204"/>
      <c r="H98" s="183" t="s">
        <v>4693</v>
      </c>
      <c r="I98" s="180" t="s">
        <v>4694</v>
      </c>
      <c r="J98" s="21">
        <v>1</v>
      </c>
      <c r="K98" s="21"/>
      <c r="L98" s="179">
        <v>1</v>
      </c>
      <c r="M98" s="179"/>
      <c r="N98" s="179"/>
      <c r="O98" s="21" t="s">
        <v>120</v>
      </c>
      <c r="P98" s="181">
        <v>41058</v>
      </c>
      <c r="Q98" s="34" t="str">
        <f t="shared" ca="1" si="2"/>
        <v>10 Tahun 2 Bulan7 Hari</v>
      </c>
      <c r="R98" s="179" t="s">
        <v>58</v>
      </c>
      <c r="S98" s="21" t="s">
        <v>2793</v>
      </c>
      <c r="T98" s="179" t="s">
        <v>63</v>
      </c>
      <c r="U98" s="179" t="s">
        <v>68</v>
      </c>
      <c r="V98" s="179" t="s">
        <v>68</v>
      </c>
      <c r="W98" s="179" t="s">
        <v>76</v>
      </c>
      <c r="X98" s="180" t="s">
        <v>68</v>
      </c>
      <c r="Y98" s="61">
        <v>28917</v>
      </c>
      <c r="Z98" s="223" t="str">
        <f ca="1">DATEDIF(Y98,NOW(),"Y")&amp;" Tahun "&amp;DATEDIF(Y98,NOW(),"YM")&amp;" Bulan"</f>
        <v>43 Tahun 5 Bulan</v>
      </c>
      <c r="AA98" s="179"/>
      <c r="AB98" s="179"/>
      <c r="AC98" s="21" t="s">
        <v>4648</v>
      </c>
      <c r="AD98" s="21" t="s">
        <v>4695</v>
      </c>
      <c r="AE98" s="179"/>
      <c r="AF98" s="179" t="s">
        <v>57</v>
      </c>
      <c r="AG98" s="21" t="s">
        <v>74</v>
      </c>
      <c r="AH98" s="21"/>
      <c r="AI98" s="21">
        <v>12018977103</v>
      </c>
      <c r="AJ98" s="21" t="s">
        <v>6881</v>
      </c>
      <c r="AK98" s="25" t="s">
        <v>6882</v>
      </c>
      <c r="AL98" s="21">
        <v>709248518</v>
      </c>
    </row>
    <row r="99" spans="1:38" s="97" customFormat="1" ht="14">
      <c r="A99" s="21">
        <v>94</v>
      </c>
      <c r="B99" s="29" t="s">
        <v>282</v>
      </c>
      <c r="C99" s="73" t="s">
        <v>2105</v>
      </c>
      <c r="D99" s="554" t="s">
        <v>6746</v>
      </c>
      <c r="E99" s="1" t="s">
        <v>6738</v>
      </c>
      <c r="F99" s="211"/>
      <c r="G99" s="204" t="s">
        <v>5195</v>
      </c>
      <c r="H99" s="204" t="s">
        <v>4826</v>
      </c>
      <c r="I99" s="51" t="s">
        <v>4827</v>
      </c>
      <c r="J99" s="52">
        <v>1</v>
      </c>
      <c r="K99" s="539"/>
      <c r="L99" s="179">
        <v>1</v>
      </c>
      <c r="M99" s="179"/>
      <c r="N99" s="179"/>
      <c r="O99" s="21" t="s">
        <v>103</v>
      </c>
      <c r="P99" s="53">
        <v>44501</v>
      </c>
      <c r="Q99" s="34" t="str">
        <f t="shared" ca="1" si="2"/>
        <v>0 Tahun 9 Bulan4 Hari</v>
      </c>
      <c r="R99" s="53" t="s">
        <v>58</v>
      </c>
      <c r="S99" s="216" t="s">
        <v>2796</v>
      </c>
      <c r="T99" s="23" t="s">
        <v>49</v>
      </c>
      <c r="U99" s="207" t="s">
        <v>50</v>
      </c>
      <c r="V99" s="179" t="s">
        <v>111</v>
      </c>
      <c r="W99" s="205" t="s">
        <v>76</v>
      </c>
      <c r="X99" s="54" t="s">
        <v>2459</v>
      </c>
      <c r="Y99" s="538">
        <v>37234</v>
      </c>
      <c r="Z99" s="223" t="str">
        <f>DATEDIF(Y99,"01/05/2021","y")&amp;" Tahun "&amp;DATEDIF(Y99,"01/05/2021","ym")&amp;" Bulan"</f>
        <v>19 Tahun 4 Bulan</v>
      </c>
      <c r="AA99" s="27" t="s">
        <v>4828</v>
      </c>
      <c r="AB99" s="179"/>
      <c r="AC99" s="221" t="s">
        <v>2104</v>
      </c>
      <c r="AD99" s="221" t="s">
        <v>4829</v>
      </c>
      <c r="AE99" s="21" t="s">
        <v>52</v>
      </c>
      <c r="AF99" s="49" t="s">
        <v>52</v>
      </c>
      <c r="AG99" s="221" t="s">
        <v>52</v>
      </c>
      <c r="AH99" s="249" t="s">
        <v>110</v>
      </c>
      <c r="AI99" s="21">
        <v>21091225959</v>
      </c>
      <c r="AJ99" s="21" t="s">
        <v>6883</v>
      </c>
      <c r="AK99" s="25">
        <v>533768529446000</v>
      </c>
      <c r="AL99" s="21">
        <v>1239822966</v>
      </c>
    </row>
    <row r="100" spans="1:38" s="97" customFormat="1" ht="14">
      <c r="A100" s="21">
        <v>95</v>
      </c>
      <c r="B100" s="224" t="s">
        <v>282</v>
      </c>
      <c r="C100" s="7" t="s">
        <v>473</v>
      </c>
      <c r="D100" s="554" t="s">
        <v>6746</v>
      </c>
      <c r="E100" s="21" t="s">
        <v>473</v>
      </c>
      <c r="F100" s="205"/>
      <c r="G100" s="204" t="s">
        <v>5196</v>
      </c>
      <c r="H100" s="204" t="s">
        <v>4830</v>
      </c>
      <c r="I100" s="213" t="s">
        <v>4831</v>
      </c>
      <c r="J100" s="52">
        <v>1</v>
      </c>
      <c r="K100" s="28"/>
      <c r="L100" s="21">
        <v>1</v>
      </c>
      <c r="M100" s="21"/>
      <c r="N100" s="21"/>
      <c r="O100" s="21" t="s">
        <v>103</v>
      </c>
      <c r="P100" s="215">
        <v>44501</v>
      </c>
      <c r="Q100" s="34" t="str">
        <f t="shared" ca="1" si="2"/>
        <v>0 Tahun 9 Bulan4 Hari</v>
      </c>
      <c r="R100" s="53" t="s">
        <v>54</v>
      </c>
      <c r="S100" s="23" t="s">
        <v>62</v>
      </c>
      <c r="T100" s="23" t="s">
        <v>73</v>
      </c>
      <c r="U100" s="207" t="s">
        <v>68</v>
      </c>
      <c r="V100" s="179" t="s">
        <v>185</v>
      </c>
      <c r="W100" s="205" t="s">
        <v>76</v>
      </c>
      <c r="X100" s="208" t="s">
        <v>2767</v>
      </c>
      <c r="Y100" s="61">
        <v>36101</v>
      </c>
      <c r="Z100" s="22" t="str">
        <f>DATEDIF(Y100,"01/05/2021","y")&amp;" Tahun "&amp;DATEDIF(Y100,"01/05/2021","ym")&amp;" Bulan"</f>
        <v>22 Tahun 5 Bulan</v>
      </c>
      <c r="AA100" s="27" t="s">
        <v>4832</v>
      </c>
      <c r="AB100" s="179"/>
      <c r="AC100" s="49" t="s">
        <v>2104</v>
      </c>
      <c r="AD100" s="49" t="s">
        <v>4833</v>
      </c>
      <c r="AE100" s="210" t="s">
        <v>52</v>
      </c>
      <c r="AF100" s="49" t="s">
        <v>57</v>
      </c>
      <c r="AG100" s="209" t="s">
        <v>74</v>
      </c>
      <c r="AH100" s="221" t="s">
        <v>52</v>
      </c>
      <c r="AI100" s="27">
        <v>21091225934</v>
      </c>
      <c r="AJ100" s="27" t="s">
        <v>6884</v>
      </c>
      <c r="AK100" s="21" t="s">
        <v>6885</v>
      </c>
      <c r="AL100" s="21">
        <v>794019711</v>
      </c>
    </row>
    <row r="101" spans="1:38" s="35" customFormat="1" ht="14">
      <c r="A101" s="21">
        <v>96</v>
      </c>
      <c r="B101" s="129" t="s">
        <v>282</v>
      </c>
      <c r="C101" s="7" t="s">
        <v>2104</v>
      </c>
      <c r="D101" s="19" t="s">
        <v>2104</v>
      </c>
      <c r="E101" s="21" t="s">
        <v>2365</v>
      </c>
      <c r="F101" s="28"/>
      <c r="G101" s="26"/>
      <c r="H101" s="26" t="s">
        <v>5137</v>
      </c>
      <c r="I101" s="51" t="s">
        <v>5138</v>
      </c>
      <c r="J101" s="52">
        <v>1</v>
      </c>
      <c r="K101" s="28"/>
      <c r="L101" s="21">
        <v>1</v>
      </c>
      <c r="M101" s="21"/>
      <c r="N101" s="21"/>
      <c r="O101" s="21" t="s">
        <v>107</v>
      </c>
      <c r="P101" s="37">
        <v>44534</v>
      </c>
      <c r="Q101" s="34" t="str">
        <f t="shared" ca="1" si="2"/>
        <v>0 Tahun 8 Bulan1 Hari</v>
      </c>
      <c r="R101" s="53" t="s">
        <v>109</v>
      </c>
      <c r="S101" s="23" t="s">
        <v>5139</v>
      </c>
      <c r="T101" s="23" t="s">
        <v>73</v>
      </c>
      <c r="U101" s="23" t="s">
        <v>68</v>
      </c>
      <c r="V101" s="21" t="s">
        <v>185</v>
      </c>
      <c r="W101" s="28" t="s">
        <v>51</v>
      </c>
      <c r="X101" s="54" t="s">
        <v>185</v>
      </c>
      <c r="Y101" s="61">
        <v>31714</v>
      </c>
      <c r="Z101" s="22" t="str">
        <f t="shared" ref="Z101:Z108" si="4">DATEDIF(Y101,"12/05/2021","y")&amp;" Tahun "&amp;DATEDIF(Y101,"12/05/2021","ym")&amp;" Bulan"</f>
        <v>34 Tahun 6 Bulan</v>
      </c>
      <c r="AA101" s="27" t="s">
        <v>5140</v>
      </c>
      <c r="AB101" s="21"/>
      <c r="AC101" s="49" t="s">
        <v>2104</v>
      </c>
      <c r="AD101" s="49" t="s">
        <v>5141</v>
      </c>
      <c r="AE101" s="21" t="s">
        <v>52</v>
      </c>
      <c r="AF101" s="21" t="s">
        <v>52</v>
      </c>
      <c r="AG101" s="21" t="s">
        <v>52</v>
      </c>
      <c r="AH101" s="49" t="s">
        <v>68</v>
      </c>
      <c r="AI101" s="27">
        <v>22001675143</v>
      </c>
      <c r="AJ101" s="27" t="s">
        <v>6886</v>
      </c>
      <c r="AK101" s="27" t="s">
        <v>6887</v>
      </c>
      <c r="AL101" s="85">
        <v>1329385571</v>
      </c>
    </row>
    <row r="102" spans="1:38" s="35" customFormat="1" ht="14">
      <c r="A102" s="21">
        <v>97</v>
      </c>
      <c r="B102" s="129" t="s">
        <v>282</v>
      </c>
      <c r="C102" s="7" t="s">
        <v>2104</v>
      </c>
      <c r="D102" s="19" t="s">
        <v>2104</v>
      </c>
      <c r="E102" s="21" t="s">
        <v>2365</v>
      </c>
      <c r="F102" s="28"/>
      <c r="G102" s="26"/>
      <c r="H102" s="26" t="s">
        <v>5142</v>
      </c>
      <c r="I102" s="51" t="s">
        <v>5143</v>
      </c>
      <c r="J102" s="52">
        <v>1</v>
      </c>
      <c r="K102" s="28"/>
      <c r="L102" s="21">
        <v>1</v>
      </c>
      <c r="M102" s="21"/>
      <c r="N102" s="21"/>
      <c r="O102" s="21" t="s">
        <v>103</v>
      </c>
      <c r="P102" s="37">
        <v>44534</v>
      </c>
      <c r="Q102" s="34" t="str">
        <f t="shared" ca="1" si="2"/>
        <v>0 Tahun 8 Bulan1 Hari</v>
      </c>
      <c r="R102" s="53" t="s">
        <v>54</v>
      </c>
      <c r="S102" s="23" t="s">
        <v>87</v>
      </c>
      <c r="T102" s="23" t="s">
        <v>73</v>
      </c>
      <c r="U102" s="23" t="s">
        <v>68</v>
      </c>
      <c r="V102" s="21" t="s">
        <v>5144</v>
      </c>
      <c r="W102" s="28" t="s">
        <v>76</v>
      </c>
      <c r="X102" s="54" t="s">
        <v>5145</v>
      </c>
      <c r="Y102" s="61">
        <v>37019</v>
      </c>
      <c r="Z102" s="22" t="str">
        <f t="shared" si="4"/>
        <v>20 Tahun 0 Bulan</v>
      </c>
      <c r="AA102" s="27" t="s">
        <v>5146</v>
      </c>
      <c r="AB102" s="21"/>
      <c r="AC102" s="49" t="s">
        <v>2104</v>
      </c>
      <c r="AD102" s="49" t="s">
        <v>5147</v>
      </c>
      <c r="AE102" s="21" t="s">
        <v>52</v>
      </c>
      <c r="AF102" s="21" t="s">
        <v>52</v>
      </c>
      <c r="AG102" s="21" t="s">
        <v>52</v>
      </c>
      <c r="AH102" s="49" t="s">
        <v>68</v>
      </c>
      <c r="AI102" s="27">
        <v>22001675317</v>
      </c>
      <c r="AJ102" s="27" t="s">
        <v>6888</v>
      </c>
      <c r="AK102" s="27" t="s">
        <v>6889</v>
      </c>
      <c r="AL102" s="85">
        <v>1328195637</v>
      </c>
    </row>
    <row r="103" spans="1:38" s="35" customFormat="1" ht="14">
      <c r="A103" s="21">
        <v>98</v>
      </c>
      <c r="B103" s="129" t="s">
        <v>282</v>
      </c>
      <c r="C103" s="7" t="s">
        <v>2104</v>
      </c>
      <c r="D103" s="19" t="s">
        <v>2104</v>
      </c>
      <c r="E103" s="21" t="s">
        <v>2365</v>
      </c>
      <c r="F103" s="28"/>
      <c r="G103" s="26"/>
      <c r="H103" s="26" t="s">
        <v>5148</v>
      </c>
      <c r="I103" s="51" t="s">
        <v>5149</v>
      </c>
      <c r="J103" s="52">
        <v>1</v>
      </c>
      <c r="K103" s="28"/>
      <c r="L103" s="21">
        <v>1</v>
      </c>
      <c r="M103" s="21"/>
      <c r="N103" s="21"/>
      <c r="O103" s="21" t="s">
        <v>103</v>
      </c>
      <c r="P103" s="37">
        <v>44534</v>
      </c>
      <c r="Q103" s="34" t="str">
        <f t="shared" ca="1" si="2"/>
        <v>0 Tahun 8 Bulan1 Hari</v>
      </c>
      <c r="R103" s="53" t="s">
        <v>58</v>
      </c>
      <c r="S103" s="23" t="s">
        <v>134</v>
      </c>
      <c r="T103" s="23" t="s">
        <v>73</v>
      </c>
      <c r="U103" s="23" t="s">
        <v>68</v>
      </c>
      <c r="V103" s="21" t="s">
        <v>140</v>
      </c>
      <c r="W103" s="28" t="s">
        <v>76</v>
      </c>
      <c r="X103" s="54" t="s">
        <v>5150</v>
      </c>
      <c r="Y103" s="61">
        <v>36523</v>
      </c>
      <c r="Z103" s="22" t="str">
        <f t="shared" si="4"/>
        <v>21 Tahun 4 Bulan</v>
      </c>
      <c r="AA103" s="27" t="s">
        <v>5151</v>
      </c>
      <c r="AB103" s="21"/>
      <c r="AC103" s="49" t="s">
        <v>2104</v>
      </c>
      <c r="AD103" s="49" t="s">
        <v>5152</v>
      </c>
      <c r="AE103" s="21" t="s">
        <v>52</v>
      </c>
      <c r="AF103" s="21" t="s">
        <v>52</v>
      </c>
      <c r="AG103" s="21" t="s">
        <v>52</v>
      </c>
      <c r="AH103" s="49" t="s">
        <v>68</v>
      </c>
      <c r="AI103" s="27">
        <v>22001675275</v>
      </c>
      <c r="AJ103" s="27"/>
      <c r="AK103" s="27" t="s">
        <v>6890</v>
      </c>
      <c r="AL103" s="85">
        <v>1231319302</v>
      </c>
    </row>
    <row r="104" spans="1:38" s="35" customFormat="1" ht="14">
      <c r="A104" s="21">
        <v>99</v>
      </c>
      <c r="B104" s="129" t="s">
        <v>282</v>
      </c>
      <c r="C104" s="7" t="s">
        <v>2104</v>
      </c>
      <c r="D104" s="19" t="s">
        <v>2104</v>
      </c>
      <c r="E104" s="21" t="s">
        <v>2365</v>
      </c>
      <c r="F104" s="28"/>
      <c r="G104" s="26"/>
      <c r="H104" s="26" t="s">
        <v>5153</v>
      </c>
      <c r="I104" s="51" t="s">
        <v>5154</v>
      </c>
      <c r="J104" s="52">
        <v>1</v>
      </c>
      <c r="K104" s="28"/>
      <c r="L104" s="21">
        <v>1</v>
      </c>
      <c r="M104" s="21"/>
      <c r="N104" s="21"/>
      <c r="O104" s="21" t="s">
        <v>103</v>
      </c>
      <c r="P104" s="37">
        <v>44534</v>
      </c>
      <c r="Q104" s="34" t="str">
        <f t="shared" ca="1" si="2"/>
        <v>0 Tahun 8 Bulan1 Hari</v>
      </c>
      <c r="R104" s="53" t="s">
        <v>54</v>
      </c>
      <c r="S104" s="23" t="s">
        <v>55</v>
      </c>
      <c r="T104" s="23" t="s">
        <v>73</v>
      </c>
      <c r="U104" s="23" t="s">
        <v>68</v>
      </c>
      <c r="V104" s="21" t="s">
        <v>163</v>
      </c>
      <c r="W104" s="28" t="s">
        <v>76</v>
      </c>
      <c r="X104" s="54" t="s">
        <v>5155</v>
      </c>
      <c r="Y104" s="61">
        <v>37129</v>
      </c>
      <c r="Z104" s="22" t="str">
        <f t="shared" si="4"/>
        <v>19 Tahun 8 Bulan</v>
      </c>
      <c r="AA104" s="27" t="s">
        <v>5156</v>
      </c>
      <c r="AB104" s="21"/>
      <c r="AC104" s="49" t="s">
        <v>2104</v>
      </c>
      <c r="AD104" s="49" t="s">
        <v>5157</v>
      </c>
      <c r="AE104" s="21" t="s">
        <v>52</v>
      </c>
      <c r="AF104" s="49" t="s">
        <v>57</v>
      </c>
      <c r="AG104" s="49" t="s">
        <v>74</v>
      </c>
      <c r="AH104" s="49" t="s">
        <v>52</v>
      </c>
      <c r="AI104" s="27">
        <v>22001675283</v>
      </c>
      <c r="AJ104" s="27"/>
      <c r="AK104" s="27" t="s">
        <v>6891</v>
      </c>
      <c r="AL104" s="85">
        <v>1329315514</v>
      </c>
    </row>
    <row r="105" spans="1:38" s="35" customFormat="1" ht="14">
      <c r="A105" s="21">
        <v>100</v>
      </c>
      <c r="B105" s="129" t="s">
        <v>282</v>
      </c>
      <c r="C105" s="7" t="s">
        <v>2104</v>
      </c>
      <c r="D105" s="19" t="s">
        <v>2104</v>
      </c>
      <c r="E105" s="21" t="s">
        <v>2365</v>
      </c>
      <c r="F105" s="28"/>
      <c r="G105" s="26"/>
      <c r="H105" s="26" t="s">
        <v>5158</v>
      </c>
      <c r="I105" s="51" t="s">
        <v>5159</v>
      </c>
      <c r="J105" s="52">
        <v>1</v>
      </c>
      <c r="K105" s="28"/>
      <c r="L105" s="21">
        <v>1</v>
      </c>
      <c r="M105" s="21"/>
      <c r="N105" s="21"/>
      <c r="O105" s="21" t="s">
        <v>103</v>
      </c>
      <c r="P105" s="37">
        <v>44534</v>
      </c>
      <c r="Q105" s="34" t="str">
        <f t="shared" ca="1" si="2"/>
        <v>0 Tahun 8 Bulan1 Hari</v>
      </c>
      <c r="R105" s="53" t="s">
        <v>58</v>
      </c>
      <c r="S105" s="23" t="s">
        <v>203</v>
      </c>
      <c r="T105" s="23" t="s">
        <v>49</v>
      </c>
      <c r="U105" s="23" t="s">
        <v>50</v>
      </c>
      <c r="V105" s="21" t="s">
        <v>50</v>
      </c>
      <c r="W105" s="28" t="s">
        <v>76</v>
      </c>
      <c r="X105" s="54" t="s">
        <v>57</v>
      </c>
      <c r="Y105" s="61">
        <v>37796</v>
      </c>
      <c r="Z105" s="22" t="str">
        <f t="shared" si="4"/>
        <v>17 Tahun 10 Bulan</v>
      </c>
      <c r="AA105" s="27" t="s">
        <v>5160</v>
      </c>
      <c r="AB105" s="21"/>
      <c r="AC105" s="49" t="s">
        <v>2104</v>
      </c>
      <c r="AD105" s="49" t="s">
        <v>5161</v>
      </c>
      <c r="AE105" s="21" t="s">
        <v>52</v>
      </c>
      <c r="AF105" s="49" t="s">
        <v>57</v>
      </c>
      <c r="AG105" s="49" t="s">
        <v>74</v>
      </c>
      <c r="AH105" s="49" t="s">
        <v>52</v>
      </c>
      <c r="AI105" s="27">
        <v>22001675200</v>
      </c>
      <c r="AJ105" s="27" t="s">
        <v>6892</v>
      </c>
      <c r="AK105" s="27"/>
      <c r="AL105" s="85">
        <v>1329190626</v>
      </c>
    </row>
    <row r="106" spans="1:38" s="35" customFormat="1" ht="14">
      <c r="A106" s="21">
        <v>101</v>
      </c>
      <c r="B106" s="129" t="s">
        <v>282</v>
      </c>
      <c r="C106" s="7" t="s">
        <v>2104</v>
      </c>
      <c r="D106" s="19" t="s">
        <v>2104</v>
      </c>
      <c r="E106" s="21" t="s">
        <v>2365</v>
      </c>
      <c r="F106" s="28"/>
      <c r="G106" s="26"/>
      <c r="H106" s="26" t="s">
        <v>5162</v>
      </c>
      <c r="I106" s="51" t="s">
        <v>5163</v>
      </c>
      <c r="J106" s="52">
        <v>1</v>
      </c>
      <c r="K106" s="28"/>
      <c r="L106" s="21">
        <v>1</v>
      </c>
      <c r="M106" s="21"/>
      <c r="N106" s="21"/>
      <c r="O106" s="21" t="s">
        <v>103</v>
      </c>
      <c r="P106" s="37">
        <v>44534</v>
      </c>
      <c r="Q106" s="34" t="str">
        <f t="shared" ca="1" si="2"/>
        <v>0 Tahun 8 Bulan1 Hari</v>
      </c>
      <c r="R106" s="53" t="s">
        <v>54</v>
      </c>
      <c r="S106" s="23" t="s">
        <v>62</v>
      </c>
      <c r="T106" s="23" t="s">
        <v>73</v>
      </c>
      <c r="U106" s="23" t="s">
        <v>68</v>
      </c>
      <c r="V106" s="21" t="s">
        <v>163</v>
      </c>
      <c r="W106" s="28" t="s">
        <v>76</v>
      </c>
      <c r="X106" s="54" t="s">
        <v>163</v>
      </c>
      <c r="Y106" s="61">
        <v>37662</v>
      </c>
      <c r="Z106" s="22" t="str">
        <f t="shared" si="4"/>
        <v>18 Tahun 3 Bulan</v>
      </c>
      <c r="AA106" s="27" t="s">
        <v>5164</v>
      </c>
      <c r="AB106" s="21"/>
      <c r="AC106" s="49" t="s">
        <v>2104</v>
      </c>
      <c r="AD106" s="49" t="s">
        <v>5165</v>
      </c>
      <c r="AE106" s="21" t="s">
        <v>52</v>
      </c>
      <c r="AF106" s="49" t="s">
        <v>57</v>
      </c>
      <c r="AG106" s="49" t="s">
        <v>74</v>
      </c>
      <c r="AH106" s="49" t="s">
        <v>52</v>
      </c>
      <c r="AI106" s="27">
        <v>22001675291</v>
      </c>
      <c r="AJ106" s="27" t="s">
        <v>6893</v>
      </c>
      <c r="AK106" s="27" t="s">
        <v>6894</v>
      </c>
      <c r="AL106" s="85">
        <v>1329393138</v>
      </c>
    </row>
    <row r="107" spans="1:38" s="35" customFormat="1" ht="14">
      <c r="A107" s="21">
        <v>102</v>
      </c>
      <c r="B107" s="129" t="s">
        <v>282</v>
      </c>
      <c r="C107" s="187" t="s">
        <v>2104</v>
      </c>
      <c r="D107" s="200" t="s">
        <v>2104</v>
      </c>
      <c r="E107" s="179" t="s">
        <v>2365</v>
      </c>
      <c r="F107" s="205"/>
      <c r="G107" s="204"/>
      <c r="H107" s="204" t="s">
        <v>5168</v>
      </c>
      <c r="I107" s="661" t="s">
        <v>5169</v>
      </c>
      <c r="J107" s="206">
        <v>1</v>
      </c>
      <c r="K107" s="205"/>
      <c r="L107" s="179">
        <v>1</v>
      </c>
      <c r="M107" s="179"/>
      <c r="N107" s="179"/>
      <c r="O107" s="21" t="s">
        <v>103</v>
      </c>
      <c r="P107" s="181">
        <v>44540</v>
      </c>
      <c r="Q107" s="255" t="str">
        <f t="shared" ca="1" si="2"/>
        <v>0 Tahun 7 Bulan26 Hari</v>
      </c>
      <c r="R107" s="261" t="s">
        <v>54</v>
      </c>
      <c r="S107" s="207" t="s">
        <v>62</v>
      </c>
      <c r="T107" s="207" t="s">
        <v>49</v>
      </c>
      <c r="U107" s="207" t="s">
        <v>124</v>
      </c>
      <c r="V107" s="179" t="s">
        <v>209</v>
      </c>
      <c r="W107" s="205" t="s">
        <v>56</v>
      </c>
      <c r="X107" s="208" t="s">
        <v>5170</v>
      </c>
      <c r="Y107" s="182">
        <v>32791</v>
      </c>
      <c r="Z107" s="223" t="str">
        <f t="shared" si="4"/>
        <v>31 Tahun 7 Bulan</v>
      </c>
      <c r="AA107" s="183"/>
      <c r="AB107" s="179"/>
      <c r="AC107" s="209" t="s">
        <v>2104</v>
      </c>
      <c r="AD107" s="209" t="s">
        <v>5171</v>
      </c>
      <c r="AE107" s="179" t="s">
        <v>52</v>
      </c>
      <c r="AF107" s="179" t="s">
        <v>52</v>
      </c>
      <c r="AG107" s="179" t="s">
        <v>52</v>
      </c>
      <c r="AH107" s="209" t="s">
        <v>5167</v>
      </c>
      <c r="AI107" s="27">
        <v>22001675325</v>
      </c>
      <c r="AJ107" s="27" t="s">
        <v>6895</v>
      </c>
      <c r="AK107" s="27" t="s">
        <v>6896</v>
      </c>
      <c r="AL107" s="85">
        <v>1239667181</v>
      </c>
    </row>
    <row r="108" spans="1:38" s="35" customFormat="1" ht="14">
      <c r="A108" s="21">
        <v>103</v>
      </c>
      <c r="B108" s="222" t="s">
        <v>282</v>
      </c>
      <c r="C108" s="7" t="s">
        <v>6601</v>
      </c>
      <c r="D108" s="19" t="s">
        <v>6601</v>
      </c>
      <c r="E108" s="21" t="s">
        <v>94</v>
      </c>
      <c r="F108" s="540"/>
      <c r="G108" s="26" t="s">
        <v>6602</v>
      </c>
      <c r="H108" s="26" t="s">
        <v>6603</v>
      </c>
      <c r="I108" s="51" t="s">
        <v>6604</v>
      </c>
      <c r="J108" s="52">
        <v>1</v>
      </c>
      <c r="K108" s="28"/>
      <c r="L108" s="21">
        <v>1</v>
      </c>
      <c r="M108" s="21"/>
      <c r="N108" s="21"/>
      <c r="O108" s="210" t="s">
        <v>107</v>
      </c>
      <c r="P108" s="53" t="s">
        <v>6605</v>
      </c>
      <c r="Q108" s="34" t="str">
        <f t="shared" ca="1" si="2"/>
        <v>0 Tahun 7 Bulan22 Hari</v>
      </c>
      <c r="R108" s="53" t="s">
        <v>109</v>
      </c>
      <c r="S108" s="23" t="s">
        <v>6606</v>
      </c>
      <c r="T108" s="23" t="s">
        <v>49</v>
      </c>
      <c r="U108" s="23" t="s">
        <v>66</v>
      </c>
      <c r="V108" s="21" t="s">
        <v>182</v>
      </c>
      <c r="W108" s="28" t="s">
        <v>76</v>
      </c>
      <c r="X108" s="54" t="s">
        <v>6607</v>
      </c>
      <c r="Y108" s="63">
        <v>35190</v>
      </c>
      <c r="Z108" s="22" t="str">
        <f t="shared" si="4"/>
        <v>25 Tahun 0 Bulan</v>
      </c>
      <c r="AA108" s="27" t="s">
        <v>6608</v>
      </c>
      <c r="AB108" s="21"/>
      <c r="AC108" s="49" t="s">
        <v>2104</v>
      </c>
      <c r="AD108" s="49" t="s">
        <v>6609</v>
      </c>
      <c r="AE108" s="21" t="s">
        <v>52</v>
      </c>
      <c r="AF108" s="21" t="s">
        <v>52</v>
      </c>
      <c r="AG108" s="21" t="s">
        <v>52</v>
      </c>
      <c r="AH108" s="49" t="s">
        <v>2913</v>
      </c>
      <c r="AI108" s="27">
        <v>22021018530</v>
      </c>
      <c r="AJ108" s="27" t="s">
        <v>6897</v>
      </c>
      <c r="AK108" s="21" t="s">
        <v>6610</v>
      </c>
      <c r="AL108" s="85">
        <v>1328600997</v>
      </c>
    </row>
    <row r="109" spans="1:38" s="94" customFormat="1" ht="14">
      <c r="A109" s="21">
        <v>104</v>
      </c>
      <c r="B109" s="222" t="s">
        <v>282</v>
      </c>
      <c r="C109" s="73" t="s">
        <v>2104</v>
      </c>
      <c r="D109" s="242" t="s">
        <v>2104</v>
      </c>
      <c r="E109" s="210" t="s">
        <v>2145</v>
      </c>
      <c r="F109" s="210" t="s">
        <v>6734</v>
      </c>
      <c r="G109" s="210" t="s">
        <v>800</v>
      </c>
      <c r="H109" s="210" t="s">
        <v>801</v>
      </c>
      <c r="I109" s="542" t="s">
        <v>802</v>
      </c>
      <c r="J109" s="210">
        <v>1</v>
      </c>
      <c r="K109" s="210"/>
      <c r="L109" s="210">
        <v>1</v>
      </c>
      <c r="M109" s="210"/>
      <c r="N109" s="210"/>
      <c r="O109" s="210" t="s">
        <v>107</v>
      </c>
      <c r="P109" s="541">
        <v>44076</v>
      </c>
      <c r="Q109" s="243" t="str">
        <f t="shared" ca="1" si="2"/>
        <v>1 Tahun 11 Bulan3 Hari</v>
      </c>
      <c r="R109" s="210" t="s">
        <v>54</v>
      </c>
      <c r="S109" s="210"/>
      <c r="T109" s="210" t="s">
        <v>73</v>
      </c>
      <c r="U109" s="210" t="s">
        <v>74</v>
      </c>
      <c r="V109" s="210" t="s">
        <v>75</v>
      </c>
      <c r="W109" s="210" t="s">
        <v>88</v>
      </c>
      <c r="X109" s="542" t="s">
        <v>57</v>
      </c>
      <c r="Y109" s="538">
        <v>35131</v>
      </c>
      <c r="Z109" s="243" t="str">
        <f ca="1">DATEDIF(Y109,NOW(),"Y")&amp;" Tahun "&amp;DATEDIF(Y109,NOW(),"YM")&amp;" Bulan"</f>
        <v>26 Tahun 4 Bulan</v>
      </c>
      <c r="AA109" s="210"/>
      <c r="AB109" s="210"/>
      <c r="AC109" s="49" t="s">
        <v>2104</v>
      </c>
      <c r="AD109" s="210" t="s">
        <v>2887</v>
      </c>
      <c r="AE109" s="210"/>
      <c r="AF109" s="210" t="s">
        <v>57</v>
      </c>
      <c r="AG109" s="210"/>
      <c r="AH109" s="210"/>
      <c r="AI109" s="21">
        <v>20057038240</v>
      </c>
      <c r="AJ109" s="21" t="s">
        <v>6898</v>
      </c>
      <c r="AK109" s="21"/>
      <c r="AL109" s="85">
        <v>1043983980</v>
      </c>
    </row>
    <row r="110" spans="1:38" s="94" customFormat="1" ht="14">
      <c r="A110" s="21">
        <v>105</v>
      </c>
      <c r="B110" s="222" t="s">
        <v>282</v>
      </c>
      <c r="C110" s="1" t="s">
        <v>6611</v>
      </c>
      <c r="D110" s="21" t="s">
        <v>2170</v>
      </c>
      <c r="E110" s="21" t="s">
        <v>6744</v>
      </c>
      <c r="F110" s="21" t="s">
        <v>717</v>
      </c>
      <c r="G110" s="21" t="s">
        <v>718</v>
      </c>
      <c r="H110" s="21" t="s">
        <v>719</v>
      </c>
      <c r="I110" s="31" t="s">
        <v>720</v>
      </c>
      <c r="J110" s="21">
        <v>1</v>
      </c>
      <c r="K110" s="21"/>
      <c r="L110" s="21">
        <v>1</v>
      </c>
      <c r="M110" s="21"/>
      <c r="N110" s="21"/>
      <c r="O110" s="21" t="s">
        <v>103</v>
      </c>
      <c r="P110" s="37">
        <v>43836</v>
      </c>
      <c r="Q110" s="34" t="s">
        <v>6612</v>
      </c>
      <c r="R110" s="21" t="s">
        <v>78</v>
      </c>
      <c r="S110" s="21" t="s">
        <v>146</v>
      </c>
      <c r="T110" s="21" t="s">
        <v>49</v>
      </c>
      <c r="U110" s="21" t="s">
        <v>68</v>
      </c>
      <c r="V110" s="21" t="s">
        <v>68</v>
      </c>
      <c r="W110" s="21" t="s">
        <v>51</v>
      </c>
      <c r="X110" s="31" t="s">
        <v>2460</v>
      </c>
      <c r="Y110" s="61">
        <v>29456</v>
      </c>
      <c r="Z110" s="34" t="s">
        <v>6613</v>
      </c>
      <c r="AA110" s="21"/>
      <c r="AB110" s="21"/>
      <c r="AC110" s="49" t="s">
        <v>2104</v>
      </c>
      <c r="AD110" s="21" t="s">
        <v>2858</v>
      </c>
      <c r="AE110" s="21"/>
      <c r="AF110" s="21"/>
      <c r="AG110" s="21" t="s">
        <v>74</v>
      </c>
      <c r="AH110" s="21"/>
      <c r="AI110" s="21">
        <v>18012338275</v>
      </c>
      <c r="AJ110" s="21" t="s">
        <v>2859</v>
      </c>
      <c r="AK110" s="25" t="s">
        <v>6899</v>
      </c>
      <c r="AL110" s="21">
        <v>695286055</v>
      </c>
    </row>
    <row r="111" spans="1:38" s="94" customFormat="1" ht="14">
      <c r="A111" s="21">
        <v>106</v>
      </c>
      <c r="B111" s="21" t="s">
        <v>282</v>
      </c>
      <c r="C111" s="1" t="s">
        <v>2339</v>
      </c>
      <c r="D111" s="21" t="s">
        <v>2170</v>
      </c>
      <c r="E111" s="21" t="s">
        <v>6744</v>
      </c>
      <c r="F111" s="21" t="s">
        <v>2031</v>
      </c>
      <c r="G111" s="21" t="s">
        <v>2032</v>
      </c>
      <c r="H111" s="21" t="s">
        <v>2033</v>
      </c>
      <c r="I111" s="31" t="s">
        <v>2034</v>
      </c>
      <c r="J111" s="21">
        <v>1</v>
      </c>
      <c r="K111" s="21"/>
      <c r="L111" s="21">
        <v>1</v>
      </c>
      <c r="M111" s="21"/>
      <c r="N111" s="21"/>
      <c r="O111" s="21" t="s">
        <v>103</v>
      </c>
      <c r="P111" s="37">
        <v>42987</v>
      </c>
      <c r="Q111" s="34" t="s">
        <v>6614</v>
      </c>
      <c r="R111" s="21" t="s">
        <v>58</v>
      </c>
      <c r="S111" s="21" t="s">
        <v>146</v>
      </c>
      <c r="T111" s="21" t="s">
        <v>49</v>
      </c>
      <c r="U111" s="21" t="s">
        <v>50</v>
      </c>
      <c r="V111" s="21" t="s">
        <v>111</v>
      </c>
      <c r="W111" s="21" t="s">
        <v>51</v>
      </c>
      <c r="X111" s="31" t="s">
        <v>170</v>
      </c>
      <c r="Y111" s="61">
        <v>28395</v>
      </c>
      <c r="Z111" s="34" t="s">
        <v>6615</v>
      </c>
      <c r="AA111" s="21"/>
      <c r="AB111" s="21"/>
      <c r="AC111" s="49" t="s">
        <v>2104</v>
      </c>
      <c r="AD111" s="21" t="s">
        <v>4672</v>
      </c>
      <c r="AE111" s="21"/>
      <c r="AF111" s="21" t="s">
        <v>146</v>
      </c>
      <c r="AG111" s="21" t="s">
        <v>146</v>
      </c>
      <c r="AH111" s="21" t="s">
        <v>146</v>
      </c>
      <c r="AI111" s="21">
        <v>17064029444</v>
      </c>
      <c r="AJ111" s="21" t="s">
        <v>6900</v>
      </c>
      <c r="AK111" s="25" t="s">
        <v>6901</v>
      </c>
      <c r="AL111" s="21">
        <v>388447876</v>
      </c>
    </row>
    <row r="112" spans="1:38" s="94" customFormat="1" ht="14">
      <c r="A112" s="21">
        <v>107</v>
      </c>
      <c r="B112" s="21" t="s">
        <v>282</v>
      </c>
      <c r="C112" s="19" t="s">
        <v>2104</v>
      </c>
      <c r="D112" s="19" t="s">
        <v>2105</v>
      </c>
      <c r="E112" s="21" t="s">
        <v>6382</v>
      </c>
      <c r="F112" s="674"/>
      <c r="G112" s="540"/>
      <c r="H112" s="26" t="s">
        <v>6735</v>
      </c>
      <c r="I112" s="51" t="s">
        <v>6736</v>
      </c>
      <c r="J112" s="52">
        <v>1</v>
      </c>
      <c r="K112" s="28"/>
      <c r="L112" s="28">
        <v>1</v>
      </c>
      <c r="M112" s="21"/>
      <c r="N112" s="21"/>
      <c r="O112" s="21"/>
      <c r="P112" s="37">
        <v>44621</v>
      </c>
      <c r="Q112" s="34" t="str">
        <f ca="1">DATEDIF(P112,NOW(),"Y")&amp;" Tahun "&amp;DATEDIF(P112,NOW(),"YM")&amp;" Bulan"&amp;DATEDIF(P112,NOW(),"MD")&amp;" Hari"</f>
        <v>0 Tahun 5 Bulan4 Hari</v>
      </c>
      <c r="R112" s="53" t="s">
        <v>109</v>
      </c>
      <c r="S112" s="23" t="s">
        <v>222</v>
      </c>
      <c r="T112" s="23" t="s">
        <v>63</v>
      </c>
      <c r="U112" s="693" t="s">
        <v>66</v>
      </c>
      <c r="V112" s="31" t="s">
        <v>118</v>
      </c>
      <c r="W112" s="28" t="s">
        <v>71</v>
      </c>
      <c r="X112" s="54" t="s">
        <v>6902</v>
      </c>
      <c r="Y112" s="63">
        <v>28167</v>
      </c>
      <c r="Z112" s="34" t="str">
        <f ca="1">DATEDIF(Y112,NOW(),"Y")&amp;" Tahun "&amp;DATEDIF(Y112,NOW(),"YM")&amp;" Bulan"</f>
        <v>45 Tahun 5 Bulan</v>
      </c>
      <c r="AA112" s="27"/>
      <c r="AB112" s="21"/>
      <c r="AC112" s="49" t="s">
        <v>2104</v>
      </c>
      <c r="AD112" s="49" t="s">
        <v>6903</v>
      </c>
      <c r="AE112" s="21"/>
      <c r="AF112" s="49"/>
      <c r="AG112" s="49"/>
      <c r="AH112" s="49" t="s">
        <v>2913</v>
      </c>
      <c r="AI112" s="27">
        <v>22002671539</v>
      </c>
      <c r="AJ112" s="27"/>
      <c r="AK112" s="21" t="s">
        <v>6904</v>
      </c>
      <c r="AL112" s="85">
        <v>1352212906</v>
      </c>
    </row>
    <row r="113" spans="1:39" s="94" customFormat="1" ht="15" customHeight="1">
      <c r="A113" s="21">
        <v>108</v>
      </c>
      <c r="B113" s="21" t="s">
        <v>2104</v>
      </c>
      <c r="C113" s="21" t="s">
        <v>2162</v>
      </c>
      <c r="D113" s="21" t="s">
        <v>7165</v>
      </c>
      <c r="E113" s="21" t="s">
        <v>236</v>
      </c>
      <c r="F113" s="21"/>
      <c r="G113" s="21"/>
      <c r="H113" s="27" t="s">
        <v>7166</v>
      </c>
      <c r="I113" s="31" t="s">
        <v>7167</v>
      </c>
      <c r="J113" s="21">
        <v>1</v>
      </c>
      <c r="K113" s="21"/>
      <c r="L113" s="21"/>
      <c r="M113" s="21"/>
      <c r="N113" s="21">
        <v>1</v>
      </c>
      <c r="O113" s="21"/>
      <c r="P113" s="733">
        <v>44714</v>
      </c>
      <c r="Q113" s="34"/>
      <c r="R113" s="27" t="s">
        <v>58</v>
      </c>
      <c r="S113" s="21" t="s">
        <v>7168</v>
      </c>
      <c r="T113" s="21" t="s">
        <v>49</v>
      </c>
      <c r="U113" s="31" t="s">
        <v>66</v>
      </c>
      <c r="V113" s="31" t="s">
        <v>151</v>
      </c>
      <c r="W113" s="21" t="s">
        <v>76</v>
      </c>
      <c r="X113" s="31" t="s">
        <v>57</v>
      </c>
      <c r="Y113" s="61">
        <v>35475</v>
      </c>
      <c r="Z113" s="34"/>
      <c r="AA113" s="27" t="s">
        <v>7169</v>
      </c>
      <c r="AB113" s="21"/>
      <c r="AC113" s="19" t="s">
        <v>7170</v>
      </c>
      <c r="AD113" s="21" t="s">
        <v>6263</v>
      </c>
      <c r="AE113" s="21"/>
      <c r="AF113" s="21" t="s">
        <v>57</v>
      </c>
      <c r="AG113" s="21" t="s">
        <v>74</v>
      </c>
      <c r="AH113" s="21"/>
      <c r="AI113" s="27"/>
      <c r="AJ113" s="21"/>
      <c r="AK113" s="728" t="s">
        <v>7171</v>
      </c>
      <c r="AL113" s="27" t="s">
        <v>7172</v>
      </c>
      <c r="AM113" s="35"/>
    </row>
    <row r="114" spans="1:39" s="94" customFormat="1" ht="15" customHeight="1">
      <c r="A114" s="21">
        <v>109</v>
      </c>
      <c r="B114" s="21" t="s">
        <v>2104</v>
      </c>
      <c r="C114" s="21" t="s">
        <v>2162</v>
      </c>
      <c r="D114" s="21" t="s">
        <v>7165</v>
      </c>
      <c r="E114" s="21" t="s">
        <v>236</v>
      </c>
      <c r="F114" s="21"/>
      <c r="G114" s="21"/>
      <c r="H114" s="27" t="s">
        <v>7173</v>
      </c>
      <c r="I114" s="31" t="s">
        <v>7174</v>
      </c>
      <c r="J114" s="21">
        <v>1</v>
      </c>
      <c r="K114" s="21"/>
      <c r="L114" s="21"/>
      <c r="M114" s="21"/>
      <c r="N114" s="21">
        <v>1</v>
      </c>
      <c r="O114" s="21"/>
      <c r="P114" s="733">
        <v>44714</v>
      </c>
      <c r="Q114" s="34"/>
      <c r="R114" s="27" t="s">
        <v>58</v>
      </c>
      <c r="S114" s="21" t="s">
        <v>248</v>
      </c>
      <c r="T114" s="21" t="s">
        <v>63</v>
      </c>
      <c r="U114" s="31" t="s">
        <v>66</v>
      </c>
      <c r="V114" s="31" t="s">
        <v>118</v>
      </c>
      <c r="W114" s="21" t="s">
        <v>76</v>
      </c>
      <c r="X114" s="31" t="s">
        <v>2765</v>
      </c>
      <c r="Y114" s="61">
        <v>37198</v>
      </c>
      <c r="Z114" s="34"/>
      <c r="AA114" s="27" t="s">
        <v>7175</v>
      </c>
      <c r="AB114" s="21"/>
      <c r="AC114" s="19" t="s">
        <v>7176</v>
      </c>
      <c r="AD114" s="21" t="s">
        <v>7177</v>
      </c>
      <c r="AE114" s="21"/>
      <c r="AF114" s="21" t="s">
        <v>57</v>
      </c>
      <c r="AG114" s="21" t="s">
        <v>74</v>
      </c>
      <c r="AH114" s="21"/>
      <c r="AI114" s="27"/>
      <c r="AJ114" s="21"/>
      <c r="AK114" s="728" t="s">
        <v>7178</v>
      </c>
      <c r="AL114" s="27" t="s">
        <v>7179</v>
      </c>
      <c r="AM114" s="35"/>
    </row>
    <row r="115" spans="1:39" s="94" customFormat="1" ht="15" customHeight="1">
      <c r="A115" s="21">
        <v>110</v>
      </c>
      <c r="B115" s="21" t="s">
        <v>2104</v>
      </c>
      <c r="C115" s="21" t="s">
        <v>2162</v>
      </c>
      <c r="D115" s="21" t="s">
        <v>7165</v>
      </c>
      <c r="E115" s="21" t="s">
        <v>236</v>
      </c>
      <c r="F115" s="21"/>
      <c r="G115" s="21"/>
      <c r="H115" s="27" t="s">
        <v>7180</v>
      </c>
      <c r="I115" s="31" t="s">
        <v>7181</v>
      </c>
      <c r="J115" s="21">
        <v>1</v>
      </c>
      <c r="K115" s="21"/>
      <c r="L115" s="21"/>
      <c r="M115" s="21"/>
      <c r="N115" s="21">
        <v>1</v>
      </c>
      <c r="O115" s="21"/>
      <c r="P115" s="733">
        <v>44714</v>
      </c>
      <c r="Q115" s="34"/>
      <c r="R115" s="27" t="s">
        <v>54</v>
      </c>
      <c r="S115" s="21" t="s">
        <v>62</v>
      </c>
      <c r="T115" s="21" t="s">
        <v>73</v>
      </c>
      <c r="U115" s="31" t="s">
        <v>68</v>
      </c>
      <c r="V115" s="31" t="s">
        <v>212</v>
      </c>
      <c r="W115" s="21" t="s">
        <v>76</v>
      </c>
      <c r="X115" s="31" t="s">
        <v>153</v>
      </c>
      <c r="Y115" s="61">
        <v>37503</v>
      </c>
      <c r="Z115" s="34"/>
      <c r="AA115" s="27" t="s">
        <v>7182</v>
      </c>
      <c r="AB115" s="21"/>
      <c r="AC115" s="19" t="s">
        <v>7176</v>
      </c>
      <c r="AD115" s="21" t="s">
        <v>7183</v>
      </c>
      <c r="AE115" s="21"/>
      <c r="AF115" s="21" t="s">
        <v>57</v>
      </c>
      <c r="AG115" s="21" t="s">
        <v>74</v>
      </c>
      <c r="AH115" s="21"/>
      <c r="AI115" s="27"/>
      <c r="AJ115" s="21"/>
      <c r="AK115" s="728" t="s">
        <v>7184</v>
      </c>
      <c r="AL115" s="21"/>
      <c r="AM115" s="35"/>
    </row>
    <row r="116" spans="1:39" s="94" customFormat="1" ht="15" customHeight="1">
      <c r="A116" s="21">
        <v>111</v>
      </c>
      <c r="B116" s="21" t="s">
        <v>2104</v>
      </c>
      <c r="C116" s="21" t="s">
        <v>2162</v>
      </c>
      <c r="D116" s="21" t="s">
        <v>7165</v>
      </c>
      <c r="E116" s="21" t="s">
        <v>236</v>
      </c>
      <c r="F116" s="21"/>
      <c r="G116" s="21"/>
      <c r="H116" s="27" t="s">
        <v>7185</v>
      </c>
      <c r="I116" s="31" t="s">
        <v>7186</v>
      </c>
      <c r="J116" s="21">
        <v>1</v>
      </c>
      <c r="K116" s="21"/>
      <c r="L116" s="21"/>
      <c r="M116" s="21"/>
      <c r="N116" s="21">
        <v>1</v>
      </c>
      <c r="O116" s="21"/>
      <c r="P116" s="733">
        <v>44714</v>
      </c>
      <c r="Q116" s="34"/>
      <c r="R116" s="27" t="s">
        <v>58</v>
      </c>
      <c r="S116" s="21" t="s">
        <v>46</v>
      </c>
      <c r="T116" s="21" t="s">
        <v>73</v>
      </c>
      <c r="U116" s="31" t="s">
        <v>68</v>
      </c>
      <c r="V116" s="31" t="s">
        <v>163</v>
      </c>
      <c r="W116" s="21" t="s">
        <v>76</v>
      </c>
      <c r="X116" s="31" t="s">
        <v>7187</v>
      </c>
      <c r="Y116" s="61">
        <v>25335</v>
      </c>
      <c r="Z116" s="34"/>
      <c r="AA116" s="27" t="s">
        <v>7188</v>
      </c>
      <c r="AB116" s="21"/>
      <c r="AC116" s="19" t="s">
        <v>4648</v>
      </c>
      <c r="AD116" s="21" t="s">
        <v>7189</v>
      </c>
      <c r="AE116" s="21"/>
      <c r="AF116" s="21" t="s">
        <v>57</v>
      </c>
      <c r="AG116" s="21" t="s">
        <v>74</v>
      </c>
      <c r="AH116" s="21"/>
      <c r="AI116" s="27"/>
      <c r="AJ116" s="21"/>
      <c r="AK116" s="25"/>
      <c r="AL116" s="21"/>
      <c r="AM116" s="35"/>
    </row>
    <row r="117" spans="1:39" s="94" customFormat="1" ht="14">
      <c r="A117" s="21"/>
      <c r="B117" s="21"/>
      <c r="C117" s="19"/>
      <c r="D117" s="19"/>
      <c r="E117" s="21"/>
      <c r="F117" s="674"/>
      <c r="G117" s="540"/>
      <c r="H117" s="26"/>
      <c r="I117" s="51"/>
      <c r="J117" s="52"/>
      <c r="K117" s="28"/>
      <c r="L117" s="28"/>
      <c r="M117" s="21"/>
      <c r="N117" s="21"/>
      <c r="O117" s="21"/>
      <c r="P117" s="37"/>
      <c r="Q117" s="34"/>
      <c r="R117" s="53"/>
      <c r="S117" s="23"/>
      <c r="T117" s="23"/>
      <c r="U117" s="693"/>
      <c r="V117" s="31"/>
      <c r="W117" s="28"/>
      <c r="X117" s="54"/>
      <c r="Y117" s="63"/>
      <c r="Z117" s="34"/>
      <c r="AA117" s="27"/>
      <c r="AB117" s="21"/>
      <c r="AC117" s="49"/>
      <c r="AD117" s="49"/>
      <c r="AE117" s="21"/>
      <c r="AF117" s="49"/>
      <c r="AG117" s="49"/>
      <c r="AH117" s="49"/>
      <c r="AI117" s="27"/>
      <c r="AJ117" s="27"/>
      <c r="AK117" s="21"/>
      <c r="AL117" s="85"/>
    </row>
    <row r="118" spans="1:39" s="94" customFormat="1" ht="14">
      <c r="A118" s="21"/>
      <c r="B118" s="21"/>
      <c r="C118" s="19"/>
      <c r="D118" s="19"/>
      <c r="E118" s="21"/>
      <c r="F118" s="674"/>
      <c r="G118" s="540"/>
      <c r="H118" s="26"/>
      <c r="I118" s="51"/>
      <c r="J118" s="52"/>
      <c r="K118" s="28"/>
      <c r="L118" s="28"/>
      <c r="M118" s="21"/>
      <c r="N118" s="21"/>
      <c r="O118" s="21"/>
      <c r="P118" s="37"/>
      <c r="Q118" s="34"/>
      <c r="R118" s="53"/>
      <c r="S118" s="23"/>
      <c r="T118" s="23"/>
      <c r="U118" s="693"/>
      <c r="V118" s="31"/>
      <c r="W118" s="28"/>
      <c r="X118" s="54"/>
      <c r="Y118" s="63"/>
      <c r="Z118" s="34"/>
      <c r="AA118" s="27"/>
      <c r="AB118" s="21"/>
      <c r="AC118" s="49"/>
      <c r="AD118" s="49"/>
      <c r="AE118" s="21"/>
      <c r="AF118" s="49"/>
      <c r="AG118" s="49"/>
      <c r="AH118" s="49"/>
      <c r="AI118" s="27"/>
      <c r="AJ118" s="27"/>
      <c r="AK118" s="21"/>
      <c r="AL118" s="85"/>
    </row>
    <row r="119" spans="1:39" s="94" customFormat="1" ht="14">
      <c r="A119" s="21"/>
      <c r="B119" s="21"/>
      <c r="C119" s="19"/>
      <c r="D119" s="19"/>
      <c r="E119" s="21"/>
      <c r="F119" s="674"/>
      <c r="G119" s="540"/>
      <c r="H119" s="26"/>
      <c r="I119" s="51"/>
      <c r="J119" s="52"/>
      <c r="K119" s="28"/>
      <c r="L119" s="28"/>
      <c r="M119" s="21"/>
      <c r="N119" s="21"/>
      <c r="O119" s="21"/>
      <c r="P119" s="37"/>
      <c r="Q119" s="34"/>
      <c r="R119" s="53"/>
      <c r="S119" s="23"/>
      <c r="T119" s="23"/>
      <c r="U119" s="693"/>
      <c r="V119" s="31"/>
      <c r="W119" s="28"/>
      <c r="X119" s="54"/>
      <c r="Y119" s="63"/>
      <c r="Z119" s="34"/>
      <c r="AA119" s="27"/>
      <c r="AB119" s="21"/>
      <c r="AC119" s="49"/>
      <c r="AD119" s="49"/>
      <c r="AE119" s="21"/>
      <c r="AF119" s="49"/>
      <c r="AG119" s="49"/>
      <c r="AH119" s="49"/>
      <c r="AI119" s="27"/>
      <c r="AJ119" s="27"/>
      <c r="AK119" s="21"/>
      <c r="AL119" s="85"/>
    </row>
    <row r="120" spans="1:39" s="94" customFormat="1" ht="14">
      <c r="A120" s="21"/>
      <c r="B120" s="21"/>
      <c r="C120" s="19"/>
      <c r="D120" s="19"/>
      <c r="E120" s="21"/>
      <c r="F120" s="674"/>
      <c r="G120" s="540"/>
      <c r="H120" s="26"/>
      <c r="I120" s="51"/>
      <c r="J120" s="52"/>
      <c r="K120" s="28"/>
      <c r="L120" s="28"/>
      <c r="M120" s="21"/>
      <c r="N120" s="21"/>
      <c r="O120" s="21"/>
      <c r="P120" s="37"/>
      <c r="Q120" s="34"/>
      <c r="R120" s="53"/>
      <c r="S120" s="23"/>
      <c r="T120" s="23"/>
      <c r="U120" s="693"/>
      <c r="V120" s="31"/>
      <c r="W120" s="28"/>
      <c r="X120" s="54"/>
      <c r="Y120" s="63"/>
      <c r="Z120" s="34"/>
      <c r="AA120" s="27"/>
      <c r="AB120" s="21"/>
      <c r="AC120" s="49"/>
      <c r="AD120" s="49"/>
      <c r="AE120" s="21"/>
      <c r="AF120" s="49"/>
      <c r="AG120" s="49"/>
      <c r="AH120" s="49"/>
      <c r="AI120" s="27"/>
      <c r="AJ120" s="27"/>
      <c r="AK120" s="21"/>
      <c r="AL120" s="85"/>
    </row>
    <row r="121" spans="1:39" ht="14">
      <c r="A121" s="734"/>
      <c r="B121" s="735"/>
      <c r="C121" s="736"/>
      <c r="D121" s="736"/>
      <c r="E121" s="736"/>
      <c r="F121" s="736"/>
      <c r="G121" s="736"/>
      <c r="H121" s="736"/>
      <c r="I121" s="737"/>
      <c r="J121" s="738">
        <f>SUM(J6:J120)</f>
        <v>106</v>
      </c>
      <c r="K121" s="738">
        <f t="shared" ref="K121:N121" si="5">SUM(K6:K120)</f>
        <v>5</v>
      </c>
      <c r="L121" s="738">
        <f t="shared" si="5"/>
        <v>107</v>
      </c>
      <c r="M121" s="738">
        <f t="shared" si="5"/>
        <v>0</v>
      </c>
      <c r="N121" s="738">
        <f t="shared" si="5"/>
        <v>4</v>
      </c>
      <c r="O121" s="739"/>
      <c r="P121" s="740"/>
      <c r="Q121" s="741"/>
      <c r="R121" s="740"/>
      <c r="S121" s="736"/>
      <c r="T121" s="736"/>
      <c r="U121" s="736"/>
      <c r="V121" s="736"/>
      <c r="W121" s="736"/>
      <c r="X121" s="737"/>
      <c r="Y121" s="742"/>
      <c r="Z121" s="735"/>
      <c r="AA121" s="735"/>
      <c r="AB121" s="735"/>
      <c r="AC121" s="736"/>
      <c r="AD121" s="736"/>
      <c r="AE121" s="736"/>
      <c r="AF121" s="736"/>
      <c r="AG121" s="736"/>
      <c r="AH121" s="736"/>
      <c r="AI121" s="735"/>
      <c r="AJ121" s="735"/>
      <c r="AK121" s="743"/>
      <c r="AL121" s="744"/>
    </row>
    <row r="122" spans="1:39" ht="14.5" thickBot="1">
      <c r="A122" s="745"/>
      <c r="B122" s="746"/>
      <c r="C122" s="747"/>
      <c r="D122" s="747"/>
      <c r="E122" s="747"/>
      <c r="F122" s="747"/>
      <c r="G122" s="747"/>
      <c r="H122" s="747"/>
      <c r="I122" s="748"/>
      <c r="J122" s="860">
        <f>J121+K121</f>
        <v>111</v>
      </c>
      <c r="K122" s="860"/>
      <c r="L122" s="861">
        <f>L121+M121+N121</f>
        <v>111</v>
      </c>
      <c r="M122" s="862"/>
      <c r="N122" s="863"/>
      <c r="O122" s="749"/>
      <c r="P122" s="750"/>
      <c r="Q122" s="749"/>
      <c r="R122" s="747"/>
      <c r="S122" s="747"/>
      <c r="T122" s="748"/>
      <c r="U122" s="747"/>
      <c r="V122" s="747"/>
      <c r="W122" s="748"/>
      <c r="X122" s="751"/>
      <c r="Y122" s="746"/>
      <c r="Z122" s="746"/>
      <c r="AA122" s="746"/>
      <c r="AB122" s="747"/>
      <c r="AC122" s="747"/>
      <c r="AD122" s="747"/>
      <c r="AE122" s="747"/>
      <c r="AF122" s="747"/>
      <c r="AG122" s="747"/>
      <c r="AH122" s="746"/>
      <c r="AI122" s="746"/>
      <c r="AJ122" s="752"/>
      <c r="AK122" s="753"/>
      <c r="AL122" s="754"/>
    </row>
    <row r="123" spans="1:39" ht="13.5" thickTop="1">
      <c r="A123" s="105"/>
      <c r="O123" s="106"/>
      <c r="P123" s="88"/>
      <c r="T123" s="89"/>
      <c r="W123" s="89"/>
      <c r="X123" s="91"/>
      <c r="Y123" s="88"/>
      <c r="AJ123" s="92"/>
    </row>
  </sheetData>
  <mergeCells count="28">
    <mergeCell ref="P4:Q4"/>
    <mergeCell ref="A4:A5"/>
    <mergeCell ref="B4:B5"/>
    <mergeCell ref="C4:D4"/>
    <mergeCell ref="E4:E5"/>
    <mergeCell ref="F4:F5"/>
    <mergeCell ref="G4:G5"/>
    <mergeCell ref="H4:H5"/>
    <mergeCell ref="I4:I5"/>
    <mergeCell ref="J4:K4"/>
    <mergeCell ref="L4:N4"/>
    <mergeCell ref="O4:O5"/>
    <mergeCell ref="AK4:AK5"/>
    <mergeCell ref="AL4:AL5"/>
    <mergeCell ref="J122:K122"/>
    <mergeCell ref="L122:N122"/>
    <mergeCell ref="Z4:Z5"/>
    <mergeCell ref="AA4:AB4"/>
    <mergeCell ref="AC4:AD4"/>
    <mergeCell ref="AE4:AH4"/>
    <mergeCell ref="AI4:AI5"/>
    <mergeCell ref="AJ4:AJ5"/>
    <mergeCell ref="R4:R5"/>
    <mergeCell ref="S4:S5"/>
    <mergeCell ref="T4:T5"/>
    <mergeCell ref="U4:V4"/>
    <mergeCell ref="W4:W5"/>
    <mergeCell ref="X4:Y4"/>
  </mergeCells>
  <conditionalFormatting sqref="G4:G5">
    <cfRule type="duplicateValues" dxfId="9" priority="14"/>
  </conditionalFormatting>
  <conditionalFormatting sqref="G4:G5">
    <cfRule type="duplicateValues" dxfId="8" priority="15"/>
  </conditionalFormatting>
  <conditionalFormatting sqref="H4:H5">
    <cfRule type="duplicateValues" dxfId="7" priority="13"/>
  </conditionalFormatting>
  <conditionalFormatting sqref="G90:G91">
    <cfRule type="duplicateValues" dxfId="6" priority="4"/>
  </conditionalFormatting>
  <conditionalFormatting sqref="H90:H91">
    <cfRule type="duplicateValues" dxfId="5" priority="3"/>
  </conditionalFormatting>
  <conditionalFormatting sqref="G4:G5">
    <cfRule type="duplicateValues" dxfId="4" priority="16"/>
  </conditionalFormatting>
  <conditionalFormatting sqref="H4:H5">
    <cfRule type="duplicateValues" dxfId="3" priority="17"/>
  </conditionalFormatting>
  <conditionalFormatting sqref="I4:I5">
    <cfRule type="duplicateValues" dxfId="2" priority="18"/>
  </conditionalFormatting>
  <conditionalFormatting sqref="G22">
    <cfRule type="duplicateValues" dxfId="1" priority="1"/>
  </conditionalFormatting>
  <conditionalFormatting sqref="G22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Total</vt:lpstr>
      <vt:lpstr>Rekap Status</vt:lpstr>
      <vt:lpstr>Rekap</vt:lpstr>
      <vt:lpstr>Kantor</vt:lpstr>
      <vt:lpstr>Divisi 1</vt:lpstr>
      <vt:lpstr>Divisi 2</vt:lpstr>
      <vt:lpstr>Divisi 3</vt:lpstr>
      <vt:lpstr>Divisi 4</vt:lpstr>
      <vt:lpstr>Divisi 5</vt:lpstr>
      <vt:lpstr>Divisi 6</vt:lpstr>
      <vt:lpstr>Divisi 7</vt:lpstr>
      <vt:lpstr>Divisi 8</vt:lpstr>
      <vt:lpstr>Div 9</vt:lpstr>
      <vt:lpstr>PKS</vt:lpstr>
      <vt:lpstr>'Divisi 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HR. BSO</dc:creator>
  <cp:lastModifiedBy>Sinta Iriani</cp:lastModifiedBy>
  <cp:lastPrinted>2022-03-06T23:27:50Z</cp:lastPrinted>
  <dcterms:created xsi:type="dcterms:W3CDTF">2021-05-03T06:42:00Z</dcterms:created>
  <dcterms:modified xsi:type="dcterms:W3CDTF">2022-08-05T03:50:40Z</dcterms:modified>
</cp:coreProperties>
</file>