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\Documents\Data Minova\Kompetensi_KPI\"/>
    </mc:Choice>
  </mc:AlternateContent>
  <bookViews>
    <workbookView xWindow="0" yWindow="0" windowWidth="19200" windowHeight="6940"/>
  </bookViews>
  <sheets>
    <sheet name="Penilaian Direksi &amp; Bawahan" sheetId="1" r:id="rId1"/>
  </sheets>
  <externalReferences>
    <externalReference r:id="rId2"/>
    <externalReference r:id="rId3"/>
    <externalReference r:id="rId4"/>
  </externalReferences>
  <definedNames>
    <definedName name="__ako1" localSheetId="0">#REF!</definedName>
    <definedName name="__ako1">#REF!</definedName>
    <definedName name="__ako2" localSheetId="0">#REF!</definedName>
    <definedName name="__ako2">#REF!</definedName>
    <definedName name="__ako3" localSheetId="0">#REF!</definedName>
    <definedName name="__ako3">#REF!</definedName>
    <definedName name="__ako4" localSheetId="0">#REF!</definedName>
    <definedName name="__ako4">#REF!</definedName>
    <definedName name="__BPP1" localSheetId="0">#REF!</definedName>
    <definedName name="__BPP1">#REF!</definedName>
    <definedName name="__BPP2" localSheetId="0">#REF!</definedName>
    <definedName name="__BPP2">#REF!</definedName>
    <definedName name="__BPP3" localSheetId="0">#REF!</definedName>
    <definedName name="__BPP3">#REF!</definedName>
    <definedName name="__BPP4" localSheetId="0">#REF!</definedName>
    <definedName name="__BPP4">#REF!</definedName>
    <definedName name="__DAT12" localSheetId="0">'[1]Master Korp 060607'!#REF!</definedName>
    <definedName name="__DAT12">'[1]Master Korp 060607'!#REF!</definedName>
    <definedName name="__tp1" localSheetId="0">#REF!</definedName>
    <definedName name="__tp1">#REF!</definedName>
    <definedName name="__tp2" localSheetId="0">#REF!</definedName>
    <definedName name="__tp2">#REF!</definedName>
    <definedName name="__tp3" localSheetId="0">#REF!</definedName>
    <definedName name="__tp3">#REF!</definedName>
    <definedName name="__tp4" localSheetId="0">#REF!</definedName>
    <definedName name="__tp4">#REF!</definedName>
    <definedName name="_ako1" localSheetId="0">#REF!</definedName>
    <definedName name="_ako1">#REF!</definedName>
    <definedName name="_ako2" localSheetId="0">#REF!</definedName>
    <definedName name="_ako2">#REF!</definedName>
    <definedName name="_ako2a" localSheetId="0">#REF!</definedName>
    <definedName name="_ako2a">#REF!</definedName>
    <definedName name="_ako3" localSheetId="0">#REF!</definedName>
    <definedName name="_ako3">#REF!</definedName>
    <definedName name="_ako4" localSheetId="0">#REF!</definedName>
    <definedName name="_ako4">#REF!</definedName>
    <definedName name="_BPP1" localSheetId="0">#REF!</definedName>
    <definedName name="_BPP1">#REF!</definedName>
    <definedName name="_BPP2" localSheetId="0">#REF!</definedName>
    <definedName name="_BPP2">#REF!</definedName>
    <definedName name="_BPP3" localSheetId="0">#REF!</definedName>
    <definedName name="_BPP3">#REF!</definedName>
    <definedName name="_BPP4" localSheetId="0">#REF!</definedName>
    <definedName name="_BPP4">#REF!</definedName>
    <definedName name="_DAT12" localSheetId="0">'[2]Master Korp 060607'!#REF!</definedName>
    <definedName name="_DAT12">'[2]Master Korp 060607'!#REF!</definedName>
    <definedName name="_Fill" localSheetId="0" hidden="1">#REF!</definedName>
    <definedName name="_Fill" hidden="1">#REF!</definedName>
    <definedName name="_xlnm._FilterDatabase" localSheetId="0" hidden="1">'Penilaian Direksi &amp; Bawahan'!$A$5:$DA$11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p1" localSheetId="0">#REF!</definedName>
    <definedName name="_tp1">#REF!</definedName>
    <definedName name="_tp2" localSheetId="0">#REF!</definedName>
    <definedName name="_tp2">#REF!</definedName>
    <definedName name="_tp3" localSheetId="0">#REF!</definedName>
    <definedName name="_tp3">#REF!</definedName>
    <definedName name="_tp4" localSheetId="0">#REF!</definedName>
    <definedName name="_tp4">#REF!</definedName>
    <definedName name="bb" localSheetId="0" hidden="1">[3]C!#REF!</definedName>
    <definedName name="bb" hidden="1">[3]C!#REF!</definedName>
    <definedName name="GA" localSheetId="0">#REF!</definedName>
    <definedName name="GA">#REF!</definedName>
    <definedName name="ggg" localSheetId="0" hidden="1">#REF!</definedName>
    <definedName name="ggg" hidden="1">#REF!</definedName>
    <definedName name="kurs" localSheetId="0">#REF!</definedName>
    <definedName name="kurs">#REF!</definedName>
    <definedName name="mm" hidden="1">[3]C!$H$10:$T$110</definedName>
    <definedName name="_xlnm.Print_Area" localSheetId="0">'Penilaian Direksi &amp; Bawahan'!$A$1:$DA$21</definedName>
    <definedName name="_xlnm.Print_Area">#REF!</definedName>
    <definedName name="_xlnm.Print_Titles">#N/A</definedName>
  </definedNames>
  <calcPr calcId="152511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11" i="1" l="1"/>
  <c r="CQ11" i="1"/>
  <c r="CP11" i="1"/>
  <c r="CO11" i="1"/>
  <c r="CN11" i="1"/>
  <c r="CM11" i="1"/>
  <c r="CE11" i="1"/>
  <c r="CD11" i="1"/>
  <c r="CC11" i="1"/>
  <c r="CB11" i="1"/>
  <c r="CA11" i="1"/>
  <c r="BZ11" i="1"/>
  <c r="BR11" i="1"/>
  <c r="BQ11" i="1"/>
  <c r="BP11" i="1"/>
  <c r="BO11" i="1"/>
  <c r="BN11" i="1"/>
  <c r="BM11" i="1"/>
  <c r="BE11" i="1"/>
  <c r="BD11" i="1"/>
  <c r="BC11" i="1"/>
  <c r="BB11" i="1"/>
  <c r="BA11" i="1"/>
  <c r="AZ11" i="1"/>
  <c r="AR11" i="1"/>
  <c r="AQ11" i="1"/>
  <c r="AP11" i="1"/>
  <c r="AO11" i="1"/>
  <c r="AN11" i="1"/>
  <c r="AM11" i="1"/>
  <c r="AE11" i="1"/>
  <c r="AD11" i="1"/>
  <c r="AC11" i="1"/>
  <c r="AB11" i="1"/>
  <c r="AA11" i="1"/>
  <c r="Z11" i="1"/>
  <c r="AF11" i="1" s="1"/>
  <c r="R11" i="1"/>
  <c r="Q11" i="1"/>
  <c r="P11" i="1"/>
  <c r="O11" i="1"/>
  <c r="N11" i="1"/>
  <c r="M11" i="1"/>
  <c r="CR10" i="1"/>
  <c r="CQ10" i="1"/>
  <c r="CP10" i="1"/>
  <c r="CO10" i="1"/>
  <c r="CN10" i="1"/>
  <c r="CM10" i="1"/>
  <c r="CE10" i="1"/>
  <c r="CD10" i="1"/>
  <c r="CC10" i="1"/>
  <c r="CB10" i="1"/>
  <c r="CA10" i="1"/>
  <c r="BZ10" i="1"/>
  <c r="BR10" i="1"/>
  <c r="BQ10" i="1"/>
  <c r="BP10" i="1"/>
  <c r="BO10" i="1"/>
  <c r="BN10" i="1"/>
  <c r="BS10" i="1" s="1"/>
  <c r="BM10" i="1"/>
  <c r="BE10" i="1"/>
  <c r="BD10" i="1"/>
  <c r="BC10" i="1"/>
  <c r="BB10" i="1"/>
  <c r="BA10" i="1"/>
  <c r="AZ10" i="1"/>
  <c r="BF10" i="1" s="1"/>
  <c r="AR10" i="1"/>
  <c r="AQ10" i="1"/>
  <c r="AP10" i="1"/>
  <c r="AO10" i="1"/>
  <c r="AN10" i="1"/>
  <c r="AM10" i="1"/>
  <c r="AE10" i="1"/>
  <c r="AD10" i="1"/>
  <c r="AF10" i="1" s="1"/>
  <c r="AC10" i="1"/>
  <c r="AB10" i="1"/>
  <c r="AA10" i="1"/>
  <c r="Z10" i="1"/>
  <c r="R10" i="1"/>
  <c r="Q10" i="1"/>
  <c r="P10" i="1"/>
  <c r="O10" i="1"/>
  <c r="N10" i="1"/>
  <c r="M10" i="1"/>
  <c r="CR9" i="1"/>
  <c r="CQ9" i="1"/>
  <c r="CP9" i="1"/>
  <c r="CO9" i="1"/>
  <c r="CN9" i="1"/>
  <c r="CM9" i="1"/>
  <c r="CE9" i="1"/>
  <c r="CD9" i="1"/>
  <c r="CF9" i="1" s="1"/>
  <c r="CC9" i="1"/>
  <c r="CB9" i="1"/>
  <c r="CA9" i="1"/>
  <c r="BZ9" i="1"/>
  <c r="BR9" i="1"/>
  <c r="BQ9" i="1"/>
  <c r="BP9" i="1"/>
  <c r="BO9" i="1"/>
  <c r="BN9" i="1"/>
  <c r="BM9" i="1"/>
  <c r="BE9" i="1"/>
  <c r="BD9" i="1"/>
  <c r="BC9" i="1"/>
  <c r="BB9" i="1"/>
  <c r="BA9" i="1"/>
  <c r="AZ9" i="1"/>
  <c r="AR9" i="1"/>
  <c r="AQ9" i="1"/>
  <c r="AP9" i="1"/>
  <c r="AO9" i="1"/>
  <c r="AN9" i="1"/>
  <c r="AM9" i="1"/>
  <c r="AE9" i="1"/>
  <c r="AD9" i="1"/>
  <c r="AC9" i="1"/>
  <c r="AB9" i="1"/>
  <c r="AA9" i="1"/>
  <c r="Z9" i="1"/>
  <c r="R9" i="1"/>
  <c r="Q9" i="1"/>
  <c r="P9" i="1"/>
  <c r="O9" i="1"/>
  <c r="N9" i="1"/>
  <c r="M9" i="1"/>
  <c r="CR8" i="1"/>
  <c r="CQ8" i="1"/>
  <c r="CP8" i="1"/>
  <c r="CO8" i="1"/>
  <c r="CN8" i="1"/>
  <c r="CM8" i="1"/>
  <c r="CE8" i="1"/>
  <c r="CD8" i="1"/>
  <c r="CC8" i="1"/>
  <c r="CB8" i="1"/>
  <c r="CA8" i="1"/>
  <c r="BZ8" i="1"/>
  <c r="BR8" i="1"/>
  <c r="BQ8" i="1"/>
  <c r="BP8" i="1"/>
  <c r="BO8" i="1"/>
  <c r="BN8" i="1"/>
  <c r="BM8" i="1"/>
  <c r="BE8" i="1"/>
  <c r="BD8" i="1"/>
  <c r="BC8" i="1"/>
  <c r="BB8" i="1"/>
  <c r="BA8" i="1"/>
  <c r="AZ8" i="1"/>
  <c r="AR8" i="1"/>
  <c r="AQ8" i="1"/>
  <c r="AP8" i="1"/>
  <c r="AO8" i="1"/>
  <c r="AN8" i="1"/>
  <c r="AM8" i="1"/>
  <c r="AE8" i="1"/>
  <c r="AD8" i="1"/>
  <c r="AC8" i="1"/>
  <c r="AB8" i="1"/>
  <c r="AA8" i="1"/>
  <c r="Z8" i="1"/>
  <c r="AF8" i="1" s="1"/>
  <c r="R8" i="1"/>
  <c r="Q8" i="1"/>
  <c r="P8" i="1"/>
  <c r="O8" i="1"/>
  <c r="N8" i="1"/>
  <c r="M8" i="1"/>
  <c r="A8" i="1"/>
  <c r="A9" i="1" s="1"/>
  <c r="A10" i="1" s="1"/>
  <c r="A11" i="1" s="1"/>
  <c r="CU7" i="1"/>
  <c r="CT7" i="1"/>
  <c r="CV7" i="1" s="1"/>
  <c r="CX7" i="1" s="1"/>
  <c r="CR7" i="1"/>
  <c r="CQ7" i="1"/>
  <c r="CP7" i="1"/>
  <c r="CO7" i="1"/>
  <c r="CN7" i="1"/>
  <c r="CM7" i="1"/>
  <c r="CE7" i="1"/>
  <c r="CD7" i="1"/>
  <c r="CC7" i="1"/>
  <c r="CB7" i="1"/>
  <c r="CA7" i="1"/>
  <c r="BZ7" i="1"/>
  <c r="BR7" i="1"/>
  <c r="BQ7" i="1"/>
  <c r="BP7" i="1"/>
  <c r="BO7" i="1"/>
  <c r="BN7" i="1"/>
  <c r="BM7" i="1"/>
  <c r="BE7" i="1"/>
  <c r="BD7" i="1"/>
  <c r="BC7" i="1"/>
  <c r="BB7" i="1"/>
  <c r="BA7" i="1"/>
  <c r="AZ7" i="1"/>
  <c r="AR7" i="1"/>
  <c r="AQ7" i="1"/>
  <c r="AP7" i="1"/>
  <c r="AO7" i="1"/>
  <c r="AN7" i="1"/>
  <c r="AM7" i="1"/>
  <c r="AE7" i="1"/>
  <c r="AD7" i="1"/>
  <c r="AC7" i="1"/>
  <c r="AB7" i="1"/>
  <c r="AA7" i="1"/>
  <c r="Z7" i="1"/>
  <c r="R7" i="1"/>
  <c r="Q7" i="1"/>
  <c r="P7" i="1"/>
  <c r="O7" i="1"/>
  <c r="N7" i="1"/>
  <c r="M7" i="1"/>
  <c r="A7" i="1"/>
  <c r="S10" i="1" l="1"/>
  <c r="CT10" i="1" s="1"/>
  <c r="CV10" i="1" s="1"/>
  <c r="CX10" i="1" s="1"/>
  <c r="CY10" i="1" s="1"/>
  <c r="S11" i="1"/>
  <c r="BF9" i="1"/>
  <c r="BS11" i="1"/>
  <c r="CU11" i="1" s="1"/>
  <c r="CF8" i="1"/>
  <c r="S9" i="1"/>
  <c r="AF9" i="1"/>
  <c r="BS9" i="1"/>
  <c r="CU9" i="1" s="1"/>
  <c r="BF11" i="1"/>
  <c r="CT11" i="1" s="1"/>
  <c r="CV11" i="1" s="1"/>
  <c r="CX11" i="1" s="1"/>
  <c r="CY11" i="1" s="1"/>
  <c r="S8" i="1"/>
  <c r="AS10" i="1"/>
  <c r="CF11" i="1"/>
  <c r="AS9" i="1"/>
  <c r="BS8" i="1"/>
  <c r="CU8" i="1" s="1"/>
  <c r="CF10" i="1"/>
  <c r="CU10" i="1" s="1"/>
  <c r="AS8" i="1"/>
  <c r="CT8" i="1" s="1"/>
  <c r="BF8" i="1"/>
  <c r="AS11" i="1"/>
  <c r="CT9" i="1" l="1"/>
  <c r="CV9" i="1" s="1"/>
  <c r="CX9" i="1" s="1"/>
  <c r="CY9" i="1" s="1"/>
  <c r="CV8" i="1"/>
  <c r="CX8" i="1" s="1"/>
  <c r="CY8" i="1" s="1"/>
</calcChain>
</file>

<file path=xl/sharedStrings.xml><?xml version="1.0" encoding="utf-8"?>
<sst xmlns="http://schemas.openxmlformats.org/spreadsheetml/2006/main" count="127" uniqueCount="67">
  <si>
    <t>RATING FINAL PENILAIAN VP PT PERTA LIFE INSURANCE</t>
  </si>
  <si>
    <t>TAHUN 2021</t>
  </si>
  <si>
    <t>No</t>
  </si>
  <si>
    <t>NIP</t>
  </si>
  <si>
    <t>NAMA</t>
  </si>
  <si>
    <t>SATUAN KERJA</t>
  </si>
  <si>
    <t>JABATAN</t>
  </si>
  <si>
    <t>Kriteria Jabatan</t>
  </si>
  <si>
    <t>Dirut</t>
  </si>
  <si>
    <t>Dir Pmsr</t>
  </si>
  <si>
    <t>Dir Fin</t>
  </si>
  <si>
    <t>Dir Ops</t>
  </si>
  <si>
    <t>Bawahan 1</t>
  </si>
  <si>
    <t>Bawahan 2</t>
  </si>
  <si>
    <t>Bawahan 3</t>
  </si>
  <si>
    <t>KBI
Atasan</t>
  </si>
  <si>
    <t>KBI
Bawahan</t>
  </si>
  <si>
    <t>KBI
Total</t>
  </si>
  <si>
    <t>KPI</t>
  </si>
  <si>
    <t>Nilai Akhir</t>
  </si>
  <si>
    <t>Rating Awal</t>
  </si>
  <si>
    <t>Rating Final</t>
  </si>
  <si>
    <t>Justifikasi Penilaian / Rencana Pengembangan</t>
  </si>
  <si>
    <t>1"</t>
  </si>
  <si>
    <t>2"</t>
  </si>
  <si>
    <t>3"</t>
  </si>
  <si>
    <t>4"</t>
  </si>
  <si>
    <t>5"</t>
  </si>
  <si>
    <t>6"</t>
  </si>
  <si>
    <t>Rata2</t>
  </si>
  <si>
    <t>INTERNAL AUDIT</t>
  </si>
  <si>
    <t>VP</t>
  </si>
  <si>
    <t>- Active Listening
- Conflict Management
- Leadership : Influencing Others</t>
  </si>
  <si>
    <t>HC &amp; GA</t>
  </si>
  <si>
    <t xml:space="preserve">- POAC
- Strategic Thinking
- </t>
  </si>
  <si>
    <t>INVESTMENT</t>
  </si>
  <si>
    <t>- Empowering Coaching subordinate
- 
-</t>
  </si>
  <si>
    <t>CORPORATE GOVERNANCE</t>
  </si>
  <si>
    <t xml:space="preserve">- Interpersonal Relationship Skill
- Empowering Coaching subordinate
- </t>
  </si>
  <si>
    <t>IT SOLUTION</t>
  </si>
  <si>
    <t>- Strong Leadership (Influence, Firm Decision Making)
- Empowering  &amp; Coaching ke subordinate
-</t>
  </si>
  <si>
    <t>Co Fasilitator</t>
  </si>
  <si>
    <t>Fasilitator</t>
  </si>
  <si>
    <t>Evaluator</t>
  </si>
  <si>
    <t>Chairman</t>
  </si>
  <si>
    <t>Tanda Tangan</t>
  </si>
  <si>
    <t>Alam Saputra</t>
  </si>
  <si>
    <t>Gustini Raswati</t>
  </si>
  <si>
    <t>Rosmainita Sari</t>
  </si>
  <si>
    <t>Haris Anwar</t>
  </si>
  <si>
    <t>Yuzran Bustamar</t>
  </si>
  <si>
    <t>Hanindio W. Hadi</t>
  </si>
  <si>
    <t>DH HC</t>
  </si>
  <si>
    <t>Management Transformation Advisor</t>
  </si>
  <si>
    <t>Direktur</t>
  </si>
  <si>
    <t>Direktur Utama</t>
  </si>
  <si>
    <t>Tgl :</t>
  </si>
  <si>
    <t>Fulan 1</t>
  </si>
  <si>
    <t>Fulan 2</t>
  </si>
  <si>
    <t>Fulan 3</t>
  </si>
  <si>
    <t>Fulan 4</t>
  </si>
  <si>
    <t>Fulan 5</t>
  </si>
  <si>
    <t>Jabatan 1</t>
  </si>
  <si>
    <t>Jabatan 2</t>
  </si>
  <si>
    <t>Jabatan 3</t>
  </si>
  <si>
    <t>Jabatan 4</t>
  </si>
  <si>
    <t>Jabatan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</si>
</sst>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0000000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"/>
      <scheme val="minor"/>
    </font>
    <font>
      <b/>
      <sz val="10"/>
      <color theme="0"/>
      <name val="Calibri"/>
      <family val="2"/>
      <charset val="1"/>
      <scheme val="minor"/>
    </font>
    <font>
      <b/>
      <sz val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name val="Arial"/>
      <family val="2"/>
    </font>
    <font>
      <sz val="11"/>
      <name val="Calibri"/>
      <family val="2"/>
      <charset val="1"/>
      <scheme val="minor"/>
    </font>
    <font>
      <b/>
      <sz val="11"/>
      <name val="Arial"/>
      <family val="2"/>
    </font>
    <font>
      <b/>
      <sz val="11"/>
      <color theme="0" tint="-0.1499984740745262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quotePrefix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11" fillId="8" borderId="1" xfId="1" applyNumberFormat="1" applyFont="1" applyFill="1" applyBorder="1" applyAlignment="1">
      <alignment horizontal="center" vertical="center"/>
    </xf>
    <xf numFmtId="164" fontId="11" fillId="8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vertical="center"/>
    </xf>
    <xf numFmtId="41" fontId="11" fillId="8" borderId="1" xfId="1" applyFont="1" applyFill="1" applyBorder="1" applyAlignment="1">
      <alignment horizontal="left" vertical="center"/>
    </xf>
    <xf numFmtId="41" fontId="11" fillId="8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9" fontId="0" fillId="0" borderId="1" xfId="2" applyFont="1" applyBorder="1" applyAlignment="1">
      <alignment vertical="center"/>
    </xf>
    <xf numFmtId="9" fontId="1" fillId="0" borderId="1" xfId="2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9" fontId="0" fillId="9" borderId="1" xfId="2" applyFont="1" applyFill="1" applyBorder="1" applyAlignment="1">
      <alignment vertical="center"/>
    </xf>
    <xf numFmtId="9" fontId="0" fillId="5" borderId="1" xfId="0" applyNumberFormat="1" applyFill="1" applyBorder="1" applyAlignment="1">
      <alignment vertical="center"/>
    </xf>
    <xf numFmtId="10" fontId="0" fillId="6" borderId="1" xfId="2" applyNumberFormat="1" applyFont="1" applyFill="1" applyBorder="1" applyAlignment="1">
      <alignment vertical="center"/>
    </xf>
    <xf numFmtId="10" fontId="0" fillId="0" borderId="1" xfId="2" applyNumberFormat="1" applyFont="1" applyBorder="1" applyAlignment="1">
      <alignment vertical="center"/>
    </xf>
    <xf numFmtId="1" fontId="0" fillId="4" borderId="1" xfId="0" applyNumberForma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9" fontId="0" fillId="0" borderId="1" xfId="2" quotePrefix="1" applyFont="1" applyBorder="1" applyAlignment="1">
      <alignment vertical="center" wrapText="1"/>
    </xf>
    <xf numFmtId="1" fontId="10" fillId="0" borderId="1" xfId="0" applyNumberFormat="1" applyFont="1" applyBorder="1" applyAlignment="1">
      <alignment horizontal="center" vertical="center"/>
    </xf>
    <xf numFmtId="9" fontId="12" fillId="5" borderId="1" xfId="0" applyNumberFormat="1" applyFont="1" applyFill="1" applyBorder="1" applyAlignment="1">
      <alignment vertical="center"/>
    </xf>
    <xf numFmtId="9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3" fillId="8" borderId="0" xfId="1" applyNumberFormat="1" applyFont="1" applyFill="1" applyBorder="1" applyAlignment="1">
      <alignment horizontal="left" vertical="center"/>
    </xf>
    <xf numFmtId="41" fontId="13" fillId="8" borderId="0" xfId="1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/>
    </xf>
    <xf numFmtId="0" fontId="17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5" fillId="2" borderId="1" xfId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4">
    <cellStyle name="Comma [0]" xfId="1" builtinId="6"/>
    <cellStyle name="Normal" xfId="0" builtinId="0"/>
    <cellStyle name="Normal 6" xfId="3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KAP-2008\Personel%20Korporat%200507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KAP-2008/Personel%20Korporat%200507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01.ptajtm.local/FADJAR_HW/Rencana/Ex%20Pms%20Pst/windows/TEMP/Mydoc/Anggaran/A2003/RKAP-al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HS Tabular"/>
      <sheetName val="Master Korp 060607"/>
      <sheetName val="Korp 060607 edit"/>
      <sheetName val="TD"/>
      <sheetName val="TGJ"/>
      <sheetName val="Recur Master"/>
      <sheetName val="Recur Edi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HS Tabular"/>
      <sheetName val="Master Korp 060607"/>
      <sheetName val="Korp 060607 edit"/>
      <sheetName val="TD"/>
      <sheetName val="TGJ"/>
      <sheetName val="Recur Master"/>
      <sheetName val="Recur Edi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D21"/>
  <sheetViews>
    <sheetView showGridLines="0" tabSelected="1" zoomScale="80" zoomScaleNormal="80" zoomScaleSheetLayoutView="70" workbookViewId="0">
      <pane xSplit="3" ySplit="6" topLeftCell="CF7" activePane="bottomRight" state="frozen"/>
      <selection pane="topRight" activeCell="E1" sqref="E1"/>
      <selection pane="bottomLeft" activeCell="A6" sqref="A6"/>
      <selection pane="bottomRight" activeCell="A11" sqref="A11"/>
    </sheetView>
  </sheetViews>
  <sheetFormatPr defaultColWidth="8.7265625" defaultRowHeight="14.5" outlineLevelCol="2" x14ac:dyDescent="0.35"/>
  <cols>
    <col min="1" max="1" width="5.453125" style="1" bestFit="1" customWidth="1"/>
    <col min="2" max="2" width="14.54296875" style="1" customWidth="1"/>
    <col min="3" max="3" width="30.7265625" style="1" customWidth="1"/>
    <col min="4" max="4" width="28.90625" style="1" hidden="1" customWidth="1"/>
    <col min="5" max="5" width="40.453125" style="1" customWidth="1"/>
    <col min="6" max="6" width="8.26953125" style="1" customWidth="1"/>
    <col min="7" max="12" width="2.1796875" style="1" customWidth="1" outlineLevel="1"/>
    <col min="13" max="18" width="5.7265625" style="1" customWidth="1" outlineLevel="1"/>
    <col min="19" max="19" width="6.6328125" style="1" customWidth="1"/>
    <col min="20" max="25" width="2.1796875" style="1" customWidth="1" outlineLevel="1"/>
    <col min="26" max="31" width="5.7265625" style="1" customWidth="1" outlineLevel="1"/>
    <col min="32" max="32" width="6.6328125" style="1" customWidth="1"/>
    <col min="33" max="38" width="2.1796875" style="1" customWidth="1" outlineLevel="1"/>
    <col min="39" max="44" width="5.7265625" style="1" customWidth="1" outlineLevel="1"/>
    <col min="45" max="45" width="6.6328125" style="1" customWidth="1"/>
    <col min="46" max="51" width="2.1796875" style="1" customWidth="1" outlineLevel="1"/>
    <col min="52" max="57" width="5.7265625" style="1" customWidth="1" outlineLevel="1"/>
    <col min="58" max="58" width="6.6328125" style="1" customWidth="1"/>
    <col min="59" max="64" width="2.1796875" style="1" customWidth="1" outlineLevel="1"/>
    <col min="65" max="70" width="5.7265625" style="1" customWidth="1" outlineLevel="1"/>
    <col min="71" max="71" width="8.6328125" style="1" customWidth="1"/>
    <col min="72" max="77" width="2.1796875" style="1" customWidth="1" outlineLevel="2"/>
    <col min="78" max="83" width="5.7265625" style="1" customWidth="1" outlineLevel="2"/>
    <col min="84" max="84" width="8.6328125" style="1" customWidth="1"/>
    <col min="85" max="90" width="2.1796875" style="1" customWidth="1" outlineLevel="1"/>
    <col min="91" max="96" width="5.7265625" style="1" customWidth="1" outlineLevel="1"/>
    <col min="97" max="97" width="8.6328125" style="1" customWidth="1"/>
    <col min="98" max="99" width="10.6328125" style="1" customWidth="1" outlineLevel="1"/>
    <col min="100" max="104" width="10.6328125" style="1" customWidth="1"/>
    <col min="105" max="105" width="61.81640625" style="1" customWidth="1"/>
    <col min="106" max="106" width="1.453125" style="1" customWidth="1"/>
    <col min="107" max="16384" width="8.7265625" style="1"/>
  </cols>
  <sheetData>
    <row r="2" spans="1:108" x14ac:dyDescent="0.3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</row>
    <row r="3" spans="1:108" x14ac:dyDescent="0.3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</row>
    <row r="4" spans="1:108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</row>
    <row r="5" spans="1:108" s="3" customFormat="1" ht="26.15" customHeight="1" x14ac:dyDescent="0.35">
      <c r="A5" s="50" t="s">
        <v>2</v>
      </c>
      <c r="B5" s="51" t="s">
        <v>3</v>
      </c>
      <c r="C5" s="51" t="s">
        <v>4</v>
      </c>
      <c r="D5" s="52" t="s">
        <v>5</v>
      </c>
      <c r="E5" s="52" t="s">
        <v>6</v>
      </c>
      <c r="F5" s="53" t="s">
        <v>7</v>
      </c>
      <c r="G5" s="46" t="s">
        <v>8</v>
      </c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 t="s">
        <v>9</v>
      </c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 t="s">
        <v>10</v>
      </c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 t="s">
        <v>11</v>
      </c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7" t="s">
        <v>12</v>
      </c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 t="s">
        <v>13</v>
      </c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 t="s">
        <v>14</v>
      </c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1" t="s">
        <v>15</v>
      </c>
      <c r="CU5" s="41" t="s">
        <v>16</v>
      </c>
      <c r="CV5" s="41" t="s">
        <v>17</v>
      </c>
      <c r="CW5" s="42" t="s">
        <v>18</v>
      </c>
      <c r="CX5" s="43" t="s">
        <v>19</v>
      </c>
      <c r="CY5" s="44" t="s">
        <v>20</v>
      </c>
      <c r="CZ5" s="45" t="s">
        <v>21</v>
      </c>
      <c r="DA5" s="40" t="s">
        <v>22</v>
      </c>
    </row>
    <row r="6" spans="1:108" s="3" customFormat="1" ht="13" x14ac:dyDescent="0.35">
      <c r="A6" s="50"/>
      <c r="B6" s="51"/>
      <c r="C6" s="51"/>
      <c r="D6" s="52"/>
      <c r="E6" s="52"/>
      <c r="F6" s="53"/>
      <c r="G6" s="4">
        <v>1</v>
      </c>
      <c r="H6" s="4">
        <v>2</v>
      </c>
      <c r="I6" s="4">
        <v>3</v>
      </c>
      <c r="J6" s="4">
        <v>4</v>
      </c>
      <c r="K6" s="4">
        <v>5</v>
      </c>
      <c r="L6" s="4">
        <v>6</v>
      </c>
      <c r="M6" s="5" t="s">
        <v>23</v>
      </c>
      <c r="N6" s="5" t="s">
        <v>24</v>
      </c>
      <c r="O6" s="5" t="s">
        <v>25</v>
      </c>
      <c r="P6" s="5" t="s">
        <v>26</v>
      </c>
      <c r="Q6" s="5" t="s">
        <v>27</v>
      </c>
      <c r="R6" s="5" t="s">
        <v>28</v>
      </c>
      <c r="S6" s="5" t="s">
        <v>29</v>
      </c>
      <c r="T6" s="4">
        <v>1</v>
      </c>
      <c r="U6" s="4">
        <v>2</v>
      </c>
      <c r="V6" s="4">
        <v>3</v>
      </c>
      <c r="W6" s="4">
        <v>4</v>
      </c>
      <c r="X6" s="4">
        <v>5</v>
      </c>
      <c r="Y6" s="4">
        <v>6</v>
      </c>
      <c r="Z6" s="5" t="s">
        <v>23</v>
      </c>
      <c r="AA6" s="5" t="s">
        <v>24</v>
      </c>
      <c r="AB6" s="5" t="s">
        <v>25</v>
      </c>
      <c r="AC6" s="5" t="s">
        <v>26</v>
      </c>
      <c r="AD6" s="5" t="s">
        <v>27</v>
      </c>
      <c r="AE6" s="5" t="s">
        <v>28</v>
      </c>
      <c r="AF6" s="5" t="s">
        <v>29</v>
      </c>
      <c r="AG6" s="4">
        <v>1</v>
      </c>
      <c r="AH6" s="4">
        <v>2</v>
      </c>
      <c r="AI6" s="4">
        <v>3</v>
      </c>
      <c r="AJ6" s="4">
        <v>4</v>
      </c>
      <c r="AK6" s="4">
        <v>5</v>
      </c>
      <c r="AL6" s="4">
        <v>6</v>
      </c>
      <c r="AM6" s="5" t="s">
        <v>23</v>
      </c>
      <c r="AN6" s="5" t="s">
        <v>24</v>
      </c>
      <c r="AO6" s="5" t="s">
        <v>25</v>
      </c>
      <c r="AP6" s="5" t="s">
        <v>26</v>
      </c>
      <c r="AQ6" s="5" t="s">
        <v>27</v>
      </c>
      <c r="AR6" s="5" t="s">
        <v>28</v>
      </c>
      <c r="AS6" s="5" t="s">
        <v>29</v>
      </c>
      <c r="AT6" s="4">
        <v>1</v>
      </c>
      <c r="AU6" s="4">
        <v>2</v>
      </c>
      <c r="AV6" s="4">
        <v>3</v>
      </c>
      <c r="AW6" s="4">
        <v>4</v>
      </c>
      <c r="AX6" s="4">
        <v>5</v>
      </c>
      <c r="AY6" s="4">
        <v>6</v>
      </c>
      <c r="AZ6" s="5" t="s">
        <v>23</v>
      </c>
      <c r="BA6" s="5" t="s">
        <v>24</v>
      </c>
      <c r="BB6" s="5" t="s">
        <v>25</v>
      </c>
      <c r="BC6" s="5" t="s">
        <v>26</v>
      </c>
      <c r="BD6" s="5" t="s">
        <v>27</v>
      </c>
      <c r="BE6" s="5" t="s">
        <v>28</v>
      </c>
      <c r="BF6" s="5" t="s">
        <v>29</v>
      </c>
      <c r="BG6" s="6">
        <v>1</v>
      </c>
      <c r="BH6" s="6">
        <v>2</v>
      </c>
      <c r="BI6" s="6">
        <v>3</v>
      </c>
      <c r="BJ6" s="6">
        <v>4</v>
      </c>
      <c r="BK6" s="6">
        <v>5</v>
      </c>
      <c r="BL6" s="6">
        <v>6</v>
      </c>
      <c r="BM6" s="7" t="s">
        <v>23</v>
      </c>
      <c r="BN6" s="7" t="s">
        <v>24</v>
      </c>
      <c r="BO6" s="7" t="s">
        <v>25</v>
      </c>
      <c r="BP6" s="7" t="s">
        <v>26</v>
      </c>
      <c r="BQ6" s="7" t="s">
        <v>27</v>
      </c>
      <c r="BR6" s="7" t="s">
        <v>28</v>
      </c>
      <c r="BS6" s="7" t="s">
        <v>29</v>
      </c>
      <c r="BT6" s="6">
        <v>1</v>
      </c>
      <c r="BU6" s="6">
        <v>2</v>
      </c>
      <c r="BV6" s="6">
        <v>3</v>
      </c>
      <c r="BW6" s="6">
        <v>4</v>
      </c>
      <c r="BX6" s="6">
        <v>5</v>
      </c>
      <c r="BY6" s="6">
        <v>6</v>
      </c>
      <c r="BZ6" s="7" t="s">
        <v>23</v>
      </c>
      <c r="CA6" s="7" t="s">
        <v>24</v>
      </c>
      <c r="CB6" s="7" t="s">
        <v>25</v>
      </c>
      <c r="CC6" s="7" t="s">
        <v>26</v>
      </c>
      <c r="CD6" s="7" t="s">
        <v>27</v>
      </c>
      <c r="CE6" s="7" t="s">
        <v>28</v>
      </c>
      <c r="CF6" s="7" t="s">
        <v>29</v>
      </c>
      <c r="CG6" s="6">
        <v>1</v>
      </c>
      <c r="CH6" s="6">
        <v>2</v>
      </c>
      <c r="CI6" s="6">
        <v>3</v>
      </c>
      <c r="CJ6" s="6">
        <v>4</v>
      </c>
      <c r="CK6" s="6">
        <v>5</v>
      </c>
      <c r="CL6" s="6">
        <v>6</v>
      </c>
      <c r="CM6" s="7" t="s">
        <v>23</v>
      </c>
      <c r="CN6" s="7" t="s">
        <v>24</v>
      </c>
      <c r="CO6" s="7" t="s">
        <v>25</v>
      </c>
      <c r="CP6" s="7" t="s">
        <v>26</v>
      </c>
      <c r="CQ6" s="7" t="s">
        <v>27</v>
      </c>
      <c r="CR6" s="7" t="s">
        <v>28</v>
      </c>
      <c r="CS6" s="7" t="s">
        <v>29</v>
      </c>
      <c r="CT6" s="48"/>
      <c r="CU6" s="41"/>
      <c r="CV6" s="41"/>
      <c r="CW6" s="42"/>
      <c r="CX6" s="43"/>
      <c r="CY6" s="44"/>
      <c r="CZ6" s="45"/>
      <c r="DA6" s="40"/>
    </row>
    <row r="7" spans="1:108" ht="43.5" x14ac:dyDescent="0.35">
      <c r="A7" s="8">
        <f t="shared" ref="A7:A11" si="0">A6+1</f>
        <v>1</v>
      </c>
      <c r="B7" s="9">
        <v>1234567</v>
      </c>
      <c r="C7" s="10" t="s">
        <v>57</v>
      </c>
      <c r="D7" s="11" t="s">
        <v>30</v>
      </c>
      <c r="E7" s="11" t="s">
        <v>62</v>
      </c>
      <c r="F7" s="12" t="s">
        <v>31</v>
      </c>
      <c r="G7" s="13"/>
      <c r="H7" s="13"/>
      <c r="I7" s="13"/>
      <c r="J7" s="13"/>
      <c r="K7" s="13"/>
      <c r="L7" s="13"/>
      <c r="M7" s="14">
        <f t="shared" ref="M7:R11" si="1">IF(G7=5,110%,IF(G7=4,100%,IF(G7=3,90%,IF(G7=2,80%,70%))))</f>
        <v>0.7</v>
      </c>
      <c r="N7" s="14">
        <f t="shared" si="1"/>
        <v>0.7</v>
      </c>
      <c r="O7" s="14">
        <f t="shared" si="1"/>
        <v>0.7</v>
      </c>
      <c r="P7" s="14">
        <f t="shared" si="1"/>
        <v>0.7</v>
      </c>
      <c r="Q7" s="14">
        <f t="shared" si="1"/>
        <v>0.7</v>
      </c>
      <c r="R7" s="14">
        <f t="shared" si="1"/>
        <v>0.7</v>
      </c>
      <c r="S7" s="15">
        <v>0</v>
      </c>
      <c r="T7" s="13"/>
      <c r="U7" s="13"/>
      <c r="V7" s="13"/>
      <c r="W7" s="13"/>
      <c r="X7" s="13"/>
      <c r="Y7" s="13"/>
      <c r="Z7" s="15">
        <f t="shared" ref="Z7:AE11" si="2">IF(T7=5,110%,IF(T7=4,100%,IF(T7=3,90%,IF(T7=2,80%,70%))))</f>
        <v>0.7</v>
      </c>
      <c r="AA7" s="15">
        <f t="shared" si="2"/>
        <v>0.7</v>
      </c>
      <c r="AB7" s="15">
        <f t="shared" si="2"/>
        <v>0.7</v>
      </c>
      <c r="AC7" s="15">
        <f t="shared" si="2"/>
        <v>0.7</v>
      </c>
      <c r="AD7" s="15">
        <f t="shared" si="2"/>
        <v>0.7</v>
      </c>
      <c r="AE7" s="15">
        <f t="shared" si="2"/>
        <v>0.7</v>
      </c>
      <c r="AF7" s="15">
        <v>0</v>
      </c>
      <c r="AG7" s="16"/>
      <c r="AH7" s="16"/>
      <c r="AI7" s="16"/>
      <c r="AJ7" s="16"/>
      <c r="AK7" s="16"/>
      <c r="AL7" s="16"/>
      <c r="AM7" s="15">
        <f t="shared" ref="AM7:AR11" si="3">IF(AG7=5,110%,IF(AG7=4,100%,IF(AG7=3,90%,IF(AG7=2,80%,70%))))</f>
        <v>0.7</v>
      </c>
      <c r="AN7" s="15">
        <f t="shared" si="3"/>
        <v>0.7</v>
      </c>
      <c r="AO7" s="15">
        <f t="shared" si="3"/>
        <v>0.7</v>
      </c>
      <c r="AP7" s="15">
        <f t="shared" si="3"/>
        <v>0.7</v>
      </c>
      <c r="AQ7" s="15">
        <f t="shared" si="3"/>
        <v>0.7</v>
      </c>
      <c r="AR7" s="15">
        <f t="shared" si="3"/>
        <v>0.7</v>
      </c>
      <c r="AS7" s="15">
        <v>0</v>
      </c>
      <c r="AT7" s="16"/>
      <c r="AU7" s="16"/>
      <c r="AV7" s="16"/>
      <c r="AW7" s="16"/>
      <c r="AX7" s="16"/>
      <c r="AY7" s="16"/>
      <c r="AZ7" s="15">
        <f t="shared" ref="AZ7:BE11" si="4">IF(AT7=5,110%,IF(AT7=4,100%,IF(AT7=3,90%,IF(AT7=2,80%,70%))))</f>
        <v>0.7</v>
      </c>
      <c r="BA7" s="15">
        <f t="shared" si="4"/>
        <v>0.7</v>
      </c>
      <c r="BB7" s="15">
        <f t="shared" si="4"/>
        <v>0.7</v>
      </c>
      <c r="BC7" s="15">
        <f t="shared" si="4"/>
        <v>0.7</v>
      </c>
      <c r="BD7" s="15">
        <f t="shared" si="4"/>
        <v>0.7</v>
      </c>
      <c r="BE7" s="15">
        <f t="shared" si="4"/>
        <v>0.7</v>
      </c>
      <c r="BF7" s="15">
        <v>0</v>
      </c>
      <c r="BG7" s="16"/>
      <c r="BH7" s="16"/>
      <c r="BI7" s="16"/>
      <c r="BJ7" s="16"/>
      <c r="BK7" s="16"/>
      <c r="BL7" s="16"/>
      <c r="BM7" s="15">
        <f t="shared" ref="BM7:BR11" si="5">IF(BG7=5,110%,IF(BG7=4,100%,IF(BG7=3,90%,IF(BG7=2,80%,70%))))</f>
        <v>0.7</v>
      </c>
      <c r="BN7" s="15">
        <f t="shared" si="5"/>
        <v>0.7</v>
      </c>
      <c r="BO7" s="15">
        <f t="shared" si="5"/>
        <v>0.7</v>
      </c>
      <c r="BP7" s="15">
        <f t="shared" si="5"/>
        <v>0.7</v>
      </c>
      <c r="BQ7" s="15">
        <f t="shared" si="5"/>
        <v>0.7</v>
      </c>
      <c r="BR7" s="15">
        <f t="shared" si="5"/>
        <v>0.7</v>
      </c>
      <c r="BS7" s="15">
        <v>0</v>
      </c>
      <c r="BT7" s="16"/>
      <c r="BU7" s="16"/>
      <c r="BV7" s="16"/>
      <c r="BW7" s="16"/>
      <c r="BX7" s="16"/>
      <c r="BY7" s="16"/>
      <c r="BZ7" s="15">
        <f t="shared" ref="BZ7:CE11" si="6">IF(BT7=5,110%,IF(BT7=4,100%,IF(BT7=3,90%,IF(BT7=2,80%,70%))))</f>
        <v>0.7</v>
      </c>
      <c r="CA7" s="15">
        <f t="shared" si="6"/>
        <v>0.7</v>
      </c>
      <c r="CB7" s="15">
        <f t="shared" si="6"/>
        <v>0.7</v>
      </c>
      <c r="CC7" s="15">
        <f t="shared" si="6"/>
        <v>0.7</v>
      </c>
      <c r="CD7" s="15">
        <f t="shared" si="6"/>
        <v>0.7</v>
      </c>
      <c r="CE7" s="15">
        <f t="shared" si="6"/>
        <v>0.7</v>
      </c>
      <c r="CF7" s="15">
        <v>0</v>
      </c>
      <c r="CG7" s="16"/>
      <c r="CH7" s="16"/>
      <c r="CI7" s="16"/>
      <c r="CJ7" s="16"/>
      <c r="CK7" s="16"/>
      <c r="CL7" s="16"/>
      <c r="CM7" s="14">
        <f t="shared" ref="CM7:CR11" si="7">IF(CG7=5,110%,IF(CG7=4,100%,IF(CG7=3,90%,IF(CG7=2,80%,70%))))</f>
        <v>0.7</v>
      </c>
      <c r="CN7" s="14">
        <f t="shared" si="7"/>
        <v>0.7</v>
      </c>
      <c r="CO7" s="14">
        <f t="shared" si="7"/>
        <v>0.7</v>
      </c>
      <c r="CP7" s="14">
        <f t="shared" si="7"/>
        <v>0.7</v>
      </c>
      <c r="CQ7" s="14">
        <f t="shared" si="7"/>
        <v>0.7</v>
      </c>
      <c r="CR7" s="14">
        <f t="shared" si="7"/>
        <v>0.7</v>
      </c>
      <c r="CS7" s="17"/>
      <c r="CT7" s="18">
        <f t="shared" ref="CT7:CT11" si="8">AVERAGE(S7,AF7,AS7,BF7)</f>
        <v>0</v>
      </c>
      <c r="CU7" s="18">
        <f t="shared" ref="CU7:CU11" si="9">AVERAGE(BS7,CF7,CS7)</f>
        <v>0</v>
      </c>
      <c r="CV7" s="18">
        <f>CT7</f>
        <v>0</v>
      </c>
      <c r="CW7" s="19">
        <v>0</v>
      </c>
      <c r="CX7" s="20">
        <f t="shared" ref="CX7:CX11" si="10">(CW7*0.8)+(CV7*0.2)</f>
        <v>0</v>
      </c>
      <c r="CY7" s="21"/>
      <c r="CZ7" s="22">
        <v>4</v>
      </c>
      <c r="DA7" s="23" t="s">
        <v>32</v>
      </c>
    </row>
    <row r="8" spans="1:108" ht="43.5" x14ac:dyDescent="0.35">
      <c r="A8" s="8">
        <f t="shared" si="0"/>
        <v>2</v>
      </c>
      <c r="B8" s="9">
        <v>2345678</v>
      </c>
      <c r="C8" s="10" t="s">
        <v>58</v>
      </c>
      <c r="D8" s="11" t="s">
        <v>33</v>
      </c>
      <c r="E8" s="11" t="s">
        <v>63</v>
      </c>
      <c r="F8" s="12" t="s">
        <v>31</v>
      </c>
      <c r="G8" s="13">
        <v>3</v>
      </c>
      <c r="H8" s="13">
        <v>4</v>
      </c>
      <c r="I8" s="13">
        <v>3</v>
      </c>
      <c r="J8" s="13">
        <v>2</v>
      </c>
      <c r="K8" s="13">
        <v>5</v>
      </c>
      <c r="L8" s="13">
        <v>3</v>
      </c>
      <c r="M8" s="14">
        <f t="shared" si="1"/>
        <v>0.9</v>
      </c>
      <c r="N8" s="14">
        <f t="shared" si="1"/>
        <v>1</v>
      </c>
      <c r="O8" s="14">
        <f t="shared" si="1"/>
        <v>0.9</v>
      </c>
      <c r="P8" s="14">
        <f t="shared" si="1"/>
        <v>0.8</v>
      </c>
      <c r="Q8" s="14">
        <f t="shared" si="1"/>
        <v>1.1000000000000001</v>
      </c>
      <c r="R8" s="14">
        <f t="shared" si="1"/>
        <v>0.9</v>
      </c>
      <c r="S8" s="15">
        <f t="shared" ref="S8:S11" si="11">AVERAGE(M8:R8)</f>
        <v>0.93333333333333324</v>
      </c>
      <c r="T8" s="16">
        <v>3</v>
      </c>
      <c r="U8" s="16">
        <v>4</v>
      </c>
      <c r="V8" s="16">
        <v>3</v>
      </c>
      <c r="W8" s="16">
        <v>3</v>
      </c>
      <c r="X8" s="16">
        <v>5</v>
      </c>
      <c r="Y8" s="16">
        <v>3</v>
      </c>
      <c r="Z8" s="15">
        <f t="shared" si="2"/>
        <v>0.9</v>
      </c>
      <c r="AA8" s="15">
        <f t="shared" si="2"/>
        <v>1</v>
      </c>
      <c r="AB8" s="15">
        <f t="shared" si="2"/>
        <v>0.9</v>
      </c>
      <c r="AC8" s="15">
        <f t="shared" si="2"/>
        <v>0.9</v>
      </c>
      <c r="AD8" s="15">
        <f t="shared" si="2"/>
        <v>1.1000000000000001</v>
      </c>
      <c r="AE8" s="15">
        <f t="shared" si="2"/>
        <v>0.9</v>
      </c>
      <c r="AF8" s="15">
        <f t="shared" ref="AF8:AF11" si="12">AVERAGE(Z8:AE8)</f>
        <v>0.95000000000000007</v>
      </c>
      <c r="AG8" s="16">
        <v>4</v>
      </c>
      <c r="AH8" s="16">
        <v>4</v>
      </c>
      <c r="AI8" s="16">
        <v>3</v>
      </c>
      <c r="AJ8" s="16">
        <v>2</v>
      </c>
      <c r="AK8" s="16">
        <v>5</v>
      </c>
      <c r="AL8" s="16">
        <v>4</v>
      </c>
      <c r="AM8" s="15">
        <f t="shared" si="3"/>
        <v>1</v>
      </c>
      <c r="AN8" s="15">
        <f t="shared" si="3"/>
        <v>1</v>
      </c>
      <c r="AO8" s="15">
        <f t="shared" si="3"/>
        <v>0.9</v>
      </c>
      <c r="AP8" s="15">
        <f t="shared" si="3"/>
        <v>0.8</v>
      </c>
      <c r="AQ8" s="15">
        <f t="shared" si="3"/>
        <v>1.1000000000000001</v>
      </c>
      <c r="AR8" s="15">
        <f t="shared" si="3"/>
        <v>1</v>
      </c>
      <c r="AS8" s="15">
        <f t="shared" ref="AS8:AS11" si="13">AVERAGE(AM8:AR8)</f>
        <v>0.96666666666666679</v>
      </c>
      <c r="AT8" s="16">
        <v>3</v>
      </c>
      <c r="AU8" s="16">
        <v>4</v>
      </c>
      <c r="AV8" s="16">
        <v>4</v>
      </c>
      <c r="AW8" s="16">
        <v>4</v>
      </c>
      <c r="AX8" s="16">
        <v>3</v>
      </c>
      <c r="AY8" s="16">
        <v>4</v>
      </c>
      <c r="AZ8" s="15">
        <f t="shared" si="4"/>
        <v>0.9</v>
      </c>
      <c r="BA8" s="15">
        <f t="shared" si="4"/>
        <v>1</v>
      </c>
      <c r="BB8" s="15">
        <f t="shared" si="4"/>
        <v>1</v>
      </c>
      <c r="BC8" s="15">
        <f t="shared" si="4"/>
        <v>1</v>
      </c>
      <c r="BD8" s="15">
        <f t="shared" si="4"/>
        <v>0.9</v>
      </c>
      <c r="BE8" s="15">
        <f t="shared" si="4"/>
        <v>1</v>
      </c>
      <c r="BF8" s="15">
        <f t="shared" ref="BF8:BF11" si="14">AVERAGE(AZ8:BE8)</f>
        <v>0.96666666666666667</v>
      </c>
      <c r="BG8" s="16">
        <v>5</v>
      </c>
      <c r="BH8" s="16">
        <v>4</v>
      </c>
      <c r="BI8" s="16">
        <v>4</v>
      </c>
      <c r="BJ8" s="16">
        <v>5</v>
      </c>
      <c r="BK8" s="16">
        <v>5</v>
      </c>
      <c r="BL8" s="16">
        <v>5</v>
      </c>
      <c r="BM8" s="15">
        <f t="shared" si="5"/>
        <v>1.1000000000000001</v>
      </c>
      <c r="BN8" s="15">
        <f t="shared" si="5"/>
        <v>1</v>
      </c>
      <c r="BO8" s="15">
        <f t="shared" si="5"/>
        <v>1</v>
      </c>
      <c r="BP8" s="15">
        <f t="shared" si="5"/>
        <v>1.1000000000000001</v>
      </c>
      <c r="BQ8" s="15">
        <f t="shared" si="5"/>
        <v>1.1000000000000001</v>
      </c>
      <c r="BR8" s="15">
        <f t="shared" si="5"/>
        <v>1.1000000000000001</v>
      </c>
      <c r="BS8" s="15">
        <f t="shared" ref="BS8:BS11" si="15">AVERAGE(BM8:BR8)</f>
        <v>1.0666666666666667</v>
      </c>
      <c r="BT8" s="16">
        <v>4</v>
      </c>
      <c r="BU8" s="16">
        <v>3</v>
      </c>
      <c r="BV8" s="16">
        <v>4</v>
      </c>
      <c r="BW8" s="16">
        <v>3</v>
      </c>
      <c r="BX8" s="16">
        <v>3</v>
      </c>
      <c r="BY8" s="16">
        <v>3</v>
      </c>
      <c r="BZ8" s="15">
        <f t="shared" si="6"/>
        <v>1</v>
      </c>
      <c r="CA8" s="15">
        <f t="shared" si="6"/>
        <v>0.9</v>
      </c>
      <c r="CB8" s="15">
        <f t="shared" si="6"/>
        <v>1</v>
      </c>
      <c r="CC8" s="15">
        <f t="shared" si="6"/>
        <v>0.9</v>
      </c>
      <c r="CD8" s="15">
        <f t="shared" si="6"/>
        <v>0.9</v>
      </c>
      <c r="CE8" s="15">
        <f t="shared" si="6"/>
        <v>0.9</v>
      </c>
      <c r="CF8" s="15">
        <f t="shared" ref="CF8:CF11" si="16">AVERAGE(BZ8:CE8)</f>
        <v>0.93333333333333346</v>
      </c>
      <c r="CG8" s="16"/>
      <c r="CH8" s="16"/>
      <c r="CI8" s="16"/>
      <c r="CJ8" s="16"/>
      <c r="CK8" s="16"/>
      <c r="CL8" s="16"/>
      <c r="CM8" s="14">
        <f t="shared" si="7"/>
        <v>0.7</v>
      </c>
      <c r="CN8" s="14">
        <f t="shared" si="7"/>
        <v>0.7</v>
      </c>
      <c r="CO8" s="14">
        <f t="shared" si="7"/>
        <v>0.7</v>
      </c>
      <c r="CP8" s="14">
        <f t="shared" si="7"/>
        <v>0.7</v>
      </c>
      <c r="CQ8" s="14">
        <f t="shared" si="7"/>
        <v>0.7</v>
      </c>
      <c r="CR8" s="14">
        <f t="shared" si="7"/>
        <v>0.7</v>
      </c>
      <c r="CS8" s="17"/>
      <c r="CT8" s="18">
        <f t="shared" si="8"/>
        <v>0.95416666666666672</v>
      </c>
      <c r="CU8" s="18">
        <f t="shared" si="9"/>
        <v>1</v>
      </c>
      <c r="CV8" s="18">
        <f>0.6*CT8+0.4*CU8</f>
        <v>0.97250000000000003</v>
      </c>
      <c r="CW8" s="19">
        <v>0.93979999999999997</v>
      </c>
      <c r="CX8" s="20">
        <f t="shared" si="10"/>
        <v>0.94634000000000007</v>
      </c>
      <c r="CY8" s="21">
        <f t="shared" ref="CY8:CY11" si="17">IF(CX8&gt;1,5,IF(CX8&gt;0.9,4,IF(CX8&gt;0.8,3,IF(CX8&gt;0.7,2,1))))</f>
        <v>4</v>
      </c>
      <c r="CZ8" s="22">
        <v>4</v>
      </c>
      <c r="DA8" s="23" t="s">
        <v>34</v>
      </c>
    </row>
    <row r="9" spans="1:108" ht="43.5" x14ac:dyDescent="0.35">
      <c r="A9" s="8">
        <f t="shared" si="0"/>
        <v>3</v>
      </c>
      <c r="B9" s="9">
        <v>3456789</v>
      </c>
      <c r="C9" s="10" t="s">
        <v>59</v>
      </c>
      <c r="D9" s="11" t="s">
        <v>35</v>
      </c>
      <c r="E9" s="11" t="s">
        <v>64</v>
      </c>
      <c r="F9" s="12" t="s">
        <v>31</v>
      </c>
      <c r="G9" s="24">
        <v>5</v>
      </c>
      <c r="H9" s="16">
        <v>4</v>
      </c>
      <c r="I9" s="16">
        <v>4</v>
      </c>
      <c r="J9" s="16">
        <v>5</v>
      </c>
      <c r="K9" s="16">
        <v>4</v>
      </c>
      <c r="L9" s="16">
        <v>3</v>
      </c>
      <c r="M9" s="14">
        <f t="shared" si="1"/>
        <v>1.1000000000000001</v>
      </c>
      <c r="N9" s="14">
        <f t="shared" si="1"/>
        <v>1</v>
      </c>
      <c r="O9" s="14">
        <f t="shared" si="1"/>
        <v>1</v>
      </c>
      <c r="P9" s="14">
        <f t="shared" si="1"/>
        <v>1.1000000000000001</v>
      </c>
      <c r="Q9" s="14">
        <f t="shared" si="1"/>
        <v>1</v>
      </c>
      <c r="R9" s="14">
        <f t="shared" si="1"/>
        <v>0.9</v>
      </c>
      <c r="S9" s="15">
        <f t="shared" si="11"/>
        <v>1.0166666666666668</v>
      </c>
      <c r="T9" s="24">
        <v>4</v>
      </c>
      <c r="U9" s="16">
        <v>3</v>
      </c>
      <c r="V9" s="16">
        <v>3</v>
      </c>
      <c r="W9" s="16">
        <v>4</v>
      </c>
      <c r="X9" s="16">
        <v>5</v>
      </c>
      <c r="Y9" s="16">
        <v>3</v>
      </c>
      <c r="Z9" s="15">
        <f t="shared" si="2"/>
        <v>1</v>
      </c>
      <c r="AA9" s="15">
        <f t="shared" si="2"/>
        <v>0.9</v>
      </c>
      <c r="AB9" s="15">
        <f t="shared" si="2"/>
        <v>0.9</v>
      </c>
      <c r="AC9" s="15">
        <f t="shared" si="2"/>
        <v>1</v>
      </c>
      <c r="AD9" s="15">
        <f t="shared" si="2"/>
        <v>1.1000000000000001</v>
      </c>
      <c r="AE9" s="15">
        <f t="shared" si="2"/>
        <v>0.9</v>
      </c>
      <c r="AF9" s="15">
        <f t="shared" si="12"/>
        <v>0.96666666666666679</v>
      </c>
      <c r="AG9" s="24">
        <v>4</v>
      </c>
      <c r="AH9" s="16">
        <v>5</v>
      </c>
      <c r="AI9" s="16">
        <v>5</v>
      </c>
      <c r="AJ9" s="16">
        <v>3</v>
      </c>
      <c r="AK9" s="16">
        <v>4</v>
      </c>
      <c r="AL9" s="16">
        <v>3</v>
      </c>
      <c r="AM9" s="15">
        <f t="shared" si="3"/>
        <v>1</v>
      </c>
      <c r="AN9" s="15">
        <f t="shared" si="3"/>
        <v>1.1000000000000001</v>
      </c>
      <c r="AO9" s="15">
        <f t="shared" si="3"/>
        <v>1.1000000000000001</v>
      </c>
      <c r="AP9" s="15">
        <f t="shared" si="3"/>
        <v>0.9</v>
      </c>
      <c r="AQ9" s="15">
        <f t="shared" si="3"/>
        <v>1</v>
      </c>
      <c r="AR9" s="15">
        <f t="shared" si="3"/>
        <v>0.9</v>
      </c>
      <c r="AS9" s="15">
        <f t="shared" si="13"/>
        <v>1.0000000000000002</v>
      </c>
      <c r="AT9" s="24">
        <v>4</v>
      </c>
      <c r="AU9" s="16">
        <v>4</v>
      </c>
      <c r="AV9" s="16">
        <v>5</v>
      </c>
      <c r="AW9" s="16">
        <v>4</v>
      </c>
      <c r="AX9" s="16">
        <v>4</v>
      </c>
      <c r="AY9" s="16">
        <v>4</v>
      </c>
      <c r="AZ9" s="15">
        <f t="shared" si="4"/>
        <v>1</v>
      </c>
      <c r="BA9" s="15">
        <f t="shared" si="4"/>
        <v>1</v>
      </c>
      <c r="BB9" s="15">
        <f t="shared" si="4"/>
        <v>1.1000000000000001</v>
      </c>
      <c r="BC9" s="15">
        <f t="shared" si="4"/>
        <v>1</v>
      </c>
      <c r="BD9" s="15">
        <f t="shared" si="4"/>
        <v>1</v>
      </c>
      <c r="BE9" s="15">
        <f t="shared" si="4"/>
        <v>1</v>
      </c>
      <c r="BF9" s="15">
        <f t="shared" si="14"/>
        <v>1.0166666666666666</v>
      </c>
      <c r="BG9" s="24">
        <v>4</v>
      </c>
      <c r="BH9" s="16">
        <v>4</v>
      </c>
      <c r="BI9" s="16">
        <v>3</v>
      </c>
      <c r="BJ9" s="16">
        <v>5</v>
      </c>
      <c r="BK9" s="16">
        <v>4</v>
      </c>
      <c r="BL9" s="16">
        <v>4</v>
      </c>
      <c r="BM9" s="15">
        <f t="shared" si="5"/>
        <v>1</v>
      </c>
      <c r="BN9" s="15">
        <f t="shared" si="5"/>
        <v>1</v>
      </c>
      <c r="BO9" s="15">
        <f t="shared" si="5"/>
        <v>0.9</v>
      </c>
      <c r="BP9" s="15">
        <f t="shared" si="5"/>
        <v>1.1000000000000001</v>
      </c>
      <c r="BQ9" s="15">
        <f t="shared" si="5"/>
        <v>1</v>
      </c>
      <c r="BR9" s="15">
        <f t="shared" si="5"/>
        <v>1</v>
      </c>
      <c r="BS9" s="15">
        <f t="shared" si="15"/>
        <v>1</v>
      </c>
      <c r="BT9" s="24">
        <v>4</v>
      </c>
      <c r="BU9" s="16">
        <v>3</v>
      </c>
      <c r="BV9" s="16">
        <v>4</v>
      </c>
      <c r="BW9" s="16">
        <v>4</v>
      </c>
      <c r="BX9" s="16">
        <v>4</v>
      </c>
      <c r="BY9" s="16">
        <v>4</v>
      </c>
      <c r="BZ9" s="15">
        <f t="shared" si="6"/>
        <v>1</v>
      </c>
      <c r="CA9" s="15">
        <f t="shared" si="6"/>
        <v>0.9</v>
      </c>
      <c r="CB9" s="15">
        <f t="shared" si="6"/>
        <v>1</v>
      </c>
      <c r="CC9" s="15">
        <f t="shared" si="6"/>
        <v>1</v>
      </c>
      <c r="CD9" s="15">
        <f t="shared" si="6"/>
        <v>1</v>
      </c>
      <c r="CE9" s="15">
        <f t="shared" si="6"/>
        <v>1</v>
      </c>
      <c r="CF9" s="15">
        <f t="shared" si="16"/>
        <v>0.98333333333333339</v>
      </c>
      <c r="CG9" s="24"/>
      <c r="CH9" s="16"/>
      <c r="CI9" s="16"/>
      <c r="CJ9" s="16"/>
      <c r="CK9" s="16"/>
      <c r="CL9" s="16"/>
      <c r="CM9" s="14">
        <f t="shared" si="7"/>
        <v>0.7</v>
      </c>
      <c r="CN9" s="14">
        <f t="shared" si="7"/>
        <v>0.7</v>
      </c>
      <c r="CO9" s="14">
        <f t="shared" si="7"/>
        <v>0.7</v>
      </c>
      <c r="CP9" s="14">
        <f t="shared" si="7"/>
        <v>0.7</v>
      </c>
      <c r="CQ9" s="14">
        <f t="shared" si="7"/>
        <v>0.7</v>
      </c>
      <c r="CR9" s="14">
        <f t="shared" si="7"/>
        <v>0.7</v>
      </c>
      <c r="CS9" s="17"/>
      <c r="CT9" s="18">
        <f t="shared" si="8"/>
        <v>1</v>
      </c>
      <c r="CU9" s="18">
        <f t="shared" si="9"/>
        <v>0.9916666666666667</v>
      </c>
      <c r="CV9" s="18">
        <f>CT9</f>
        <v>1</v>
      </c>
      <c r="CW9" s="19">
        <v>0.92179999999999995</v>
      </c>
      <c r="CX9" s="20">
        <f t="shared" si="10"/>
        <v>0.93744000000000005</v>
      </c>
      <c r="CY9" s="21">
        <f t="shared" si="17"/>
        <v>4</v>
      </c>
      <c r="CZ9" s="22">
        <v>4</v>
      </c>
      <c r="DA9" s="23" t="s">
        <v>36</v>
      </c>
    </row>
    <row r="10" spans="1:108" ht="43.5" x14ac:dyDescent="0.35">
      <c r="A10" s="8">
        <f t="shared" si="0"/>
        <v>4</v>
      </c>
      <c r="B10" s="9">
        <v>4567891</v>
      </c>
      <c r="C10" s="10" t="s">
        <v>60</v>
      </c>
      <c r="D10" s="11" t="s">
        <v>37</v>
      </c>
      <c r="E10" s="11" t="s">
        <v>65</v>
      </c>
      <c r="F10" s="12" t="s">
        <v>31</v>
      </c>
      <c r="G10" s="13">
        <v>4</v>
      </c>
      <c r="H10" s="13">
        <v>4</v>
      </c>
      <c r="I10" s="13">
        <v>3</v>
      </c>
      <c r="J10" s="13">
        <v>4</v>
      </c>
      <c r="K10" s="13">
        <v>4</v>
      </c>
      <c r="L10" s="13">
        <v>4</v>
      </c>
      <c r="M10" s="14">
        <f t="shared" si="1"/>
        <v>1</v>
      </c>
      <c r="N10" s="14">
        <f t="shared" si="1"/>
        <v>1</v>
      </c>
      <c r="O10" s="14">
        <f t="shared" si="1"/>
        <v>0.9</v>
      </c>
      <c r="P10" s="14">
        <f t="shared" si="1"/>
        <v>1</v>
      </c>
      <c r="Q10" s="14">
        <f t="shared" si="1"/>
        <v>1</v>
      </c>
      <c r="R10" s="14">
        <f t="shared" si="1"/>
        <v>1</v>
      </c>
      <c r="S10" s="15">
        <f t="shared" si="11"/>
        <v>0.98333333333333339</v>
      </c>
      <c r="T10" s="13">
        <v>2</v>
      </c>
      <c r="U10" s="13">
        <v>3</v>
      </c>
      <c r="V10" s="13">
        <v>3</v>
      </c>
      <c r="W10" s="13">
        <v>2</v>
      </c>
      <c r="X10" s="13">
        <v>3</v>
      </c>
      <c r="Y10" s="13">
        <v>2</v>
      </c>
      <c r="Z10" s="15">
        <f t="shared" si="2"/>
        <v>0.8</v>
      </c>
      <c r="AA10" s="15">
        <f t="shared" si="2"/>
        <v>0.9</v>
      </c>
      <c r="AB10" s="15">
        <f t="shared" si="2"/>
        <v>0.9</v>
      </c>
      <c r="AC10" s="15">
        <f t="shared" si="2"/>
        <v>0.8</v>
      </c>
      <c r="AD10" s="15">
        <f t="shared" si="2"/>
        <v>0.9</v>
      </c>
      <c r="AE10" s="15">
        <f t="shared" si="2"/>
        <v>0.8</v>
      </c>
      <c r="AF10" s="15">
        <f t="shared" si="12"/>
        <v>0.85000000000000009</v>
      </c>
      <c r="AG10" s="13">
        <v>4</v>
      </c>
      <c r="AH10" s="13">
        <v>3</v>
      </c>
      <c r="AI10" s="13">
        <v>3</v>
      </c>
      <c r="AJ10" s="13">
        <v>4</v>
      </c>
      <c r="AK10" s="13">
        <v>4</v>
      </c>
      <c r="AL10" s="13">
        <v>3</v>
      </c>
      <c r="AM10" s="15">
        <f t="shared" si="3"/>
        <v>1</v>
      </c>
      <c r="AN10" s="15">
        <f t="shared" si="3"/>
        <v>0.9</v>
      </c>
      <c r="AO10" s="15">
        <f t="shared" si="3"/>
        <v>0.9</v>
      </c>
      <c r="AP10" s="15">
        <f t="shared" si="3"/>
        <v>1</v>
      </c>
      <c r="AQ10" s="15">
        <f t="shared" si="3"/>
        <v>1</v>
      </c>
      <c r="AR10" s="15">
        <f t="shared" si="3"/>
        <v>0.9</v>
      </c>
      <c r="AS10" s="15">
        <f t="shared" si="13"/>
        <v>0.95000000000000007</v>
      </c>
      <c r="AT10" s="16">
        <v>2</v>
      </c>
      <c r="AU10" s="16">
        <v>1</v>
      </c>
      <c r="AV10" s="16">
        <v>2</v>
      </c>
      <c r="AW10" s="16">
        <v>3</v>
      </c>
      <c r="AX10" s="16">
        <v>2</v>
      </c>
      <c r="AY10" s="16">
        <v>2</v>
      </c>
      <c r="AZ10" s="15">
        <f t="shared" si="4"/>
        <v>0.8</v>
      </c>
      <c r="BA10" s="15">
        <f t="shared" si="4"/>
        <v>0.7</v>
      </c>
      <c r="BB10" s="15">
        <f t="shared" si="4"/>
        <v>0.8</v>
      </c>
      <c r="BC10" s="15">
        <f t="shared" si="4"/>
        <v>0.9</v>
      </c>
      <c r="BD10" s="15">
        <f t="shared" si="4"/>
        <v>0.8</v>
      </c>
      <c r="BE10" s="15">
        <f t="shared" si="4"/>
        <v>0.8</v>
      </c>
      <c r="BF10" s="15">
        <f t="shared" si="14"/>
        <v>0.79999999999999993</v>
      </c>
      <c r="BG10" s="16">
        <v>3</v>
      </c>
      <c r="BH10" s="16">
        <v>3</v>
      </c>
      <c r="BI10" s="16">
        <v>4</v>
      </c>
      <c r="BJ10" s="16">
        <v>3</v>
      </c>
      <c r="BK10" s="16">
        <v>4</v>
      </c>
      <c r="BL10" s="16">
        <v>3</v>
      </c>
      <c r="BM10" s="15">
        <f t="shared" si="5"/>
        <v>0.9</v>
      </c>
      <c r="BN10" s="15">
        <f t="shared" si="5"/>
        <v>0.9</v>
      </c>
      <c r="BO10" s="15">
        <f t="shared" si="5"/>
        <v>1</v>
      </c>
      <c r="BP10" s="15">
        <f t="shared" si="5"/>
        <v>0.9</v>
      </c>
      <c r="BQ10" s="15">
        <f t="shared" si="5"/>
        <v>1</v>
      </c>
      <c r="BR10" s="15">
        <f t="shared" si="5"/>
        <v>0.9</v>
      </c>
      <c r="BS10" s="15">
        <f t="shared" si="15"/>
        <v>0.93333333333333324</v>
      </c>
      <c r="BT10" s="16">
        <v>3</v>
      </c>
      <c r="BU10" s="16">
        <v>2</v>
      </c>
      <c r="BV10" s="16">
        <v>3</v>
      </c>
      <c r="BW10" s="16">
        <v>3</v>
      </c>
      <c r="BX10" s="16">
        <v>3</v>
      </c>
      <c r="BY10" s="16">
        <v>3</v>
      </c>
      <c r="BZ10" s="15">
        <f t="shared" si="6"/>
        <v>0.9</v>
      </c>
      <c r="CA10" s="15">
        <f t="shared" si="6"/>
        <v>0.8</v>
      </c>
      <c r="CB10" s="15">
        <f t="shared" si="6"/>
        <v>0.9</v>
      </c>
      <c r="CC10" s="15">
        <f t="shared" si="6"/>
        <v>0.9</v>
      </c>
      <c r="CD10" s="15">
        <f t="shared" si="6"/>
        <v>0.9</v>
      </c>
      <c r="CE10" s="15">
        <f t="shared" si="6"/>
        <v>0.9</v>
      </c>
      <c r="CF10" s="15">
        <f t="shared" si="16"/>
        <v>0.88333333333333341</v>
      </c>
      <c r="CG10" s="16"/>
      <c r="CH10" s="16"/>
      <c r="CI10" s="16"/>
      <c r="CJ10" s="16"/>
      <c r="CK10" s="16"/>
      <c r="CL10" s="16"/>
      <c r="CM10" s="14">
        <f t="shared" si="7"/>
        <v>0.7</v>
      </c>
      <c r="CN10" s="14">
        <f t="shared" si="7"/>
        <v>0.7</v>
      </c>
      <c r="CO10" s="14">
        <f t="shared" si="7"/>
        <v>0.7</v>
      </c>
      <c r="CP10" s="14">
        <f t="shared" si="7"/>
        <v>0.7</v>
      </c>
      <c r="CQ10" s="14">
        <f t="shared" si="7"/>
        <v>0.7</v>
      </c>
      <c r="CR10" s="14">
        <f t="shared" si="7"/>
        <v>0.7</v>
      </c>
      <c r="CS10" s="17"/>
      <c r="CT10" s="25">
        <f t="shared" si="8"/>
        <v>0.89583333333333337</v>
      </c>
      <c r="CU10" s="18">
        <f t="shared" si="9"/>
        <v>0.90833333333333333</v>
      </c>
      <c r="CV10" s="18">
        <f t="shared" ref="CV10:CV11" si="18">0.6*CT10+0.4*CU10</f>
        <v>0.90083333333333337</v>
      </c>
      <c r="CW10" s="19">
        <v>0.92979999999999996</v>
      </c>
      <c r="CX10" s="20">
        <f t="shared" si="10"/>
        <v>0.92400666666666675</v>
      </c>
      <c r="CY10" s="21">
        <f t="shared" si="17"/>
        <v>4</v>
      </c>
      <c r="CZ10" s="22">
        <v>4</v>
      </c>
      <c r="DA10" s="23" t="s">
        <v>38</v>
      </c>
    </row>
    <row r="11" spans="1:108" ht="43.5" x14ac:dyDescent="0.35">
      <c r="A11" s="8">
        <f t="shared" si="0"/>
        <v>5</v>
      </c>
      <c r="B11" s="9">
        <v>5678912</v>
      </c>
      <c r="C11" s="10" t="s">
        <v>61</v>
      </c>
      <c r="D11" s="11" t="s">
        <v>39</v>
      </c>
      <c r="E11" s="11" t="s">
        <v>66</v>
      </c>
      <c r="F11" s="12" t="s">
        <v>31</v>
      </c>
      <c r="G11" s="13">
        <v>4</v>
      </c>
      <c r="H11" s="13">
        <v>5</v>
      </c>
      <c r="I11" s="13">
        <v>4</v>
      </c>
      <c r="J11" s="13">
        <v>4</v>
      </c>
      <c r="K11" s="13">
        <v>3</v>
      </c>
      <c r="L11" s="13">
        <v>3</v>
      </c>
      <c r="M11" s="14">
        <f t="shared" si="1"/>
        <v>1</v>
      </c>
      <c r="N11" s="14">
        <f t="shared" si="1"/>
        <v>1.1000000000000001</v>
      </c>
      <c r="O11" s="14">
        <f t="shared" si="1"/>
        <v>1</v>
      </c>
      <c r="P11" s="14">
        <f t="shared" si="1"/>
        <v>1</v>
      </c>
      <c r="Q11" s="14">
        <f t="shared" si="1"/>
        <v>0.9</v>
      </c>
      <c r="R11" s="14">
        <f t="shared" si="1"/>
        <v>0.9</v>
      </c>
      <c r="S11" s="15">
        <f t="shared" si="11"/>
        <v>0.98333333333333339</v>
      </c>
      <c r="T11" s="16">
        <v>4</v>
      </c>
      <c r="U11" s="16">
        <v>3</v>
      </c>
      <c r="V11" s="16">
        <v>4</v>
      </c>
      <c r="W11" s="16">
        <v>5</v>
      </c>
      <c r="X11" s="16">
        <v>4</v>
      </c>
      <c r="Y11" s="16">
        <v>4</v>
      </c>
      <c r="Z11" s="15">
        <f t="shared" si="2"/>
        <v>1</v>
      </c>
      <c r="AA11" s="15">
        <f t="shared" si="2"/>
        <v>0.9</v>
      </c>
      <c r="AB11" s="15">
        <f t="shared" si="2"/>
        <v>1</v>
      </c>
      <c r="AC11" s="15">
        <f t="shared" si="2"/>
        <v>1.1000000000000001</v>
      </c>
      <c r="AD11" s="15">
        <f t="shared" si="2"/>
        <v>1</v>
      </c>
      <c r="AE11" s="15">
        <f t="shared" si="2"/>
        <v>1</v>
      </c>
      <c r="AF11" s="15">
        <f t="shared" si="12"/>
        <v>1</v>
      </c>
      <c r="AG11" s="16">
        <v>4</v>
      </c>
      <c r="AH11" s="16">
        <v>4</v>
      </c>
      <c r="AI11" s="16">
        <v>4</v>
      </c>
      <c r="AJ11" s="16">
        <v>4</v>
      </c>
      <c r="AK11" s="16">
        <v>4</v>
      </c>
      <c r="AL11" s="16">
        <v>4</v>
      </c>
      <c r="AM11" s="15">
        <f t="shared" si="3"/>
        <v>1</v>
      </c>
      <c r="AN11" s="15">
        <f t="shared" si="3"/>
        <v>1</v>
      </c>
      <c r="AO11" s="15">
        <f t="shared" si="3"/>
        <v>1</v>
      </c>
      <c r="AP11" s="15">
        <f t="shared" si="3"/>
        <v>1</v>
      </c>
      <c r="AQ11" s="15">
        <f t="shared" si="3"/>
        <v>1</v>
      </c>
      <c r="AR11" s="15">
        <f t="shared" si="3"/>
        <v>1</v>
      </c>
      <c r="AS11" s="15">
        <f t="shared" si="13"/>
        <v>1</v>
      </c>
      <c r="AT11" s="16">
        <v>3</v>
      </c>
      <c r="AU11" s="16">
        <v>3</v>
      </c>
      <c r="AV11" s="16">
        <v>4</v>
      </c>
      <c r="AW11" s="16">
        <v>5</v>
      </c>
      <c r="AX11" s="16">
        <v>4</v>
      </c>
      <c r="AY11" s="16">
        <v>4</v>
      </c>
      <c r="AZ11" s="15">
        <f t="shared" si="4"/>
        <v>0.9</v>
      </c>
      <c r="BA11" s="15">
        <f t="shared" si="4"/>
        <v>0.9</v>
      </c>
      <c r="BB11" s="15">
        <f t="shared" si="4"/>
        <v>1</v>
      </c>
      <c r="BC11" s="15">
        <f t="shared" si="4"/>
        <v>1.1000000000000001</v>
      </c>
      <c r="BD11" s="15">
        <f t="shared" si="4"/>
        <v>1</v>
      </c>
      <c r="BE11" s="15">
        <f t="shared" si="4"/>
        <v>1</v>
      </c>
      <c r="BF11" s="15">
        <f t="shared" si="14"/>
        <v>0.98333333333333339</v>
      </c>
      <c r="BG11" s="16">
        <v>4</v>
      </c>
      <c r="BH11" s="16">
        <v>3</v>
      </c>
      <c r="BI11" s="16">
        <v>4</v>
      </c>
      <c r="BJ11" s="16">
        <v>4</v>
      </c>
      <c r="BK11" s="16">
        <v>3</v>
      </c>
      <c r="BL11" s="16">
        <v>4</v>
      </c>
      <c r="BM11" s="15">
        <f t="shared" si="5"/>
        <v>1</v>
      </c>
      <c r="BN11" s="15">
        <f t="shared" si="5"/>
        <v>0.9</v>
      </c>
      <c r="BO11" s="15">
        <f t="shared" si="5"/>
        <v>1</v>
      </c>
      <c r="BP11" s="15">
        <f t="shared" si="5"/>
        <v>1</v>
      </c>
      <c r="BQ11" s="15">
        <f t="shared" si="5"/>
        <v>0.9</v>
      </c>
      <c r="BR11" s="15">
        <f t="shared" si="5"/>
        <v>1</v>
      </c>
      <c r="BS11" s="15">
        <f t="shared" si="15"/>
        <v>0.96666666666666667</v>
      </c>
      <c r="BT11" s="16">
        <v>4</v>
      </c>
      <c r="BU11" s="16">
        <v>3</v>
      </c>
      <c r="BV11" s="16">
        <v>4</v>
      </c>
      <c r="BW11" s="16">
        <v>4</v>
      </c>
      <c r="BX11" s="16">
        <v>4</v>
      </c>
      <c r="BY11" s="16">
        <v>4</v>
      </c>
      <c r="BZ11" s="15">
        <f t="shared" si="6"/>
        <v>1</v>
      </c>
      <c r="CA11" s="15">
        <f t="shared" si="6"/>
        <v>0.9</v>
      </c>
      <c r="CB11" s="15">
        <f t="shared" si="6"/>
        <v>1</v>
      </c>
      <c r="CC11" s="15">
        <f t="shared" si="6"/>
        <v>1</v>
      </c>
      <c r="CD11" s="15">
        <f t="shared" si="6"/>
        <v>1</v>
      </c>
      <c r="CE11" s="15">
        <f t="shared" si="6"/>
        <v>1</v>
      </c>
      <c r="CF11" s="15">
        <f t="shared" si="16"/>
        <v>0.98333333333333339</v>
      </c>
      <c r="CG11" s="16"/>
      <c r="CH11" s="16"/>
      <c r="CI11" s="16"/>
      <c r="CJ11" s="16"/>
      <c r="CK11" s="16"/>
      <c r="CL11" s="16"/>
      <c r="CM11" s="14">
        <f t="shared" si="7"/>
        <v>0.7</v>
      </c>
      <c r="CN11" s="14">
        <f t="shared" si="7"/>
        <v>0.7</v>
      </c>
      <c r="CO11" s="14">
        <f t="shared" si="7"/>
        <v>0.7</v>
      </c>
      <c r="CP11" s="14">
        <f t="shared" si="7"/>
        <v>0.7</v>
      </c>
      <c r="CQ11" s="14">
        <f t="shared" si="7"/>
        <v>0.7</v>
      </c>
      <c r="CR11" s="14">
        <f t="shared" si="7"/>
        <v>0.7</v>
      </c>
      <c r="CS11" s="17"/>
      <c r="CT11" s="18">
        <f t="shared" si="8"/>
        <v>0.9916666666666667</v>
      </c>
      <c r="CU11" s="18">
        <f t="shared" si="9"/>
        <v>0.97500000000000009</v>
      </c>
      <c r="CV11" s="18">
        <f t="shared" si="18"/>
        <v>0.9850000000000001</v>
      </c>
      <c r="CW11" s="19">
        <v>0.93689999999999996</v>
      </c>
      <c r="CX11" s="20">
        <f t="shared" si="10"/>
        <v>0.94652000000000003</v>
      </c>
      <c r="CY11" s="21">
        <f t="shared" si="17"/>
        <v>4</v>
      </c>
      <c r="CZ11" s="22">
        <v>3</v>
      </c>
      <c r="DA11" s="23" t="s">
        <v>40</v>
      </c>
    </row>
    <row r="12" spans="1:108" x14ac:dyDescent="0.35">
      <c r="CT12" s="26"/>
      <c r="CU12" s="26"/>
      <c r="CV12" s="26"/>
    </row>
    <row r="13" spans="1:108" x14ac:dyDescent="0.35">
      <c r="A13" s="27" t="s">
        <v>41</v>
      </c>
      <c r="B13" s="28"/>
      <c r="C13" s="29" t="s">
        <v>42</v>
      </c>
      <c r="D13" s="30"/>
      <c r="E13" s="30" t="s">
        <v>43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30" t="s">
        <v>43</v>
      </c>
      <c r="CU13" s="28"/>
      <c r="CW13" s="30" t="s">
        <v>43</v>
      </c>
      <c r="CX13" s="27"/>
      <c r="CY13" s="27"/>
      <c r="CZ13" s="27" t="s">
        <v>44</v>
      </c>
    </row>
    <row r="14" spans="1:108" x14ac:dyDescent="0.35">
      <c r="A14" s="27"/>
      <c r="B14" s="28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8"/>
      <c r="CW14" s="27"/>
      <c r="CX14" s="27"/>
      <c r="CY14" s="27"/>
      <c r="CZ14" s="27"/>
    </row>
    <row r="15" spans="1:108" x14ac:dyDescent="0.35">
      <c r="A15" s="27"/>
      <c r="B15" s="28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8"/>
      <c r="CW15" s="27"/>
      <c r="CX15" s="27"/>
      <c r="CY15" s="27"/>
      <c r="CZ15" s="27"/>
    </row>
    <row r="16" spans="1:108" x14ac:dyDescent="0.35">
      <c r="A16" s="31" t="s">
        <v>45</v>
      </c>
      <c r="B16" s="28"/>
      <c r="C16" s="31" t="s">
        <v>45</v>
      </c>
      <c r="D16" s="27"/>
      <c r="E16" s="31" t="s">
        <v>45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31" t="s">
        <v>45</v>
      </c>
      <c r="CU16" s="28"/>
      <c r="CW16" s="31" t="s">
        <v>45</v>
      </c>
      <c r="CX16" s="31"/>
      <c r="CY16" s="31"/>
      <c r="CZ16" s="31" t="s">
        <v>45</v>
      </c>
    </row>
    <row r="17" spans="1:104" x14ac:dyDescent="0.35">
      <c r="A17" s="27"/>
      <c r="B17" s="28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8"/>
      <c r="CW17" s="27"/>
      <c r="CX17" s="27"/>
      <c r="CY17" s="27"/>
      <c r="CZ17" s="27"/>
    </row>
    <row r="18" spans="1:104" x14ac:dyDescent="0.35">
      <c r="A18" s="27"/>
      <c r="B18" s="28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8"/>
      <c r="CW18" s="27"/>
      <c r="CX18" s="27"/>
      <c r="CY18" s="27"/>
      <c r="CZ18" s="27"/>
    </row>
    <row r="19" spans="1:104" ht="20.149999999999999" customHeight="1" x14ac:dyDescent="0.35">
      <c r="A19" s="32" t="s">
        <v>46</v>
      </c>
      <c r="B19" s="28"/>
      <c r="C19" s="33" t="s">
        <v>47</v>
      </c>
      <c r="D19" s="32"/>
      <c r="E19" s="32" t="s">
        <v>48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2" t="s">
        <v>49</v>
      </c>
      <c r="CU19" s="28"/>
      <c r="CW19" s="32" t="s">
        <v>50</v>
      </c>
      <c r="CX19" s="33"/>
      <c r="CY19" s="33"/>
      <c r="CZ19" s="33" t="s">
        <v>51</v>
      </c>
    </row>
    <row r="20" spans="1:104" ht="30.5" customHeight="1" x14ac:dyDescent="0.35">
      <c r="A20" s="34" t="s">
        <v>52</v>
      </c>
      <c r="B20" s="35"/>
      <c r="C20" s="36" t="s">
        <v>53</v>
      </c>
      <c r="D20" s="37"/>
      <c r="E20" s="34" t="s">
        <v>54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4" t="s">
        <v>54</v>
      </c>
      <c r="CU20" s="35"/>
      <c r="CW20" s="34" t="s">
        <v>54</v>
      </c>
      <c r="CX20" s="34"/>
      <c r="CY20" s="34"/>
      <c r="CZ20" s="34" t="s">
        <v>55</v>
      </c>
    </row>
    <row r="21" spans="1:104" ht="20.149999999999999" customHeight="1" x14ac:dyDescent="0.35">
      <c r="A21" s="28" t="s">
        <v>56</v>
      </c>
      <c r="B21" s="28"/>
      <c r="C21" s="28" t="s">
        <v>56</v>
      </c>
      <c r="D21" s="28"/>
      <c r="E21" s="28" t="s">
        <v>56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39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 t="s">
        <v>56</v>
      </c>
      <c r="CU21" s="28"/>
      <c r="CW21" s="28" t="s">
        <v>56</v>
      </c>
      <c r="CX21" s="28"/>
      <c r="CY21" s="28"/>
      <c r="CZ21" s="28" t="s">
        <v>56</v>
      </c>
    </row>
  </sheetData>
  <autoFilter ref="A5:DA11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</autoFilter>
  <mergeCells count="23">
    <mergeCell ref="CT5:CT6"/>
    <mergeCell ref="A2:DB2"/>
    <mergeCell ref="A3:DD3"/>
    <mergeCell ref="A5:A6"/>
    <mergeCell ref="B5:B6"/>
    <mergeCell ref="C5:C6"/>
    <mergeCell ref="D5:D6"/>
    <mergeCell ref="E5:E6"/>
    <mergeCell ref="F5:F6"/>
    <mergeCell ref="G5:S5"/>
    <mergeCell ref="T5:AF5"/>
    <mergeCell ref="AG5:AS5"/>
    <mergeCell ref="AT5:BF5"/>
    <mergeCell ref="BG5:BS5"/>
    <mergeCell ref="BT5:CF5"/>
    <mergeCell ref="CG5:CS5"/>
    <mergeCell ref="DA5:DA6"/>
    <mergeCell ref="CU5:CU6"/>
    <mergeCell ref="CV5:CV6"/>
    <mergeCell ref="CW5:CW6"/>
    <mergeCell ref="CX5:CX6"/>
    <mergeCell ref="CY5:CY6"/>
    <mergeCell ref="CZ5:CZ6"/>
  </mergeCells>
  <conditionalFormatting sqref="C9">
    <cfRule type="duplicateValues" dxfId="3" priority="3"/>
  </conditionalFormatting>
  <conditionalFormatting sqref="C10">
    <cfRule type="duplicateValues" dxfId="2" priority="2"/>
  </conditionalFormatting>
  <conditionalFormatting sqref="C11">
    <cfRule type="duplicateValues" dxfId="1" priority="1"/>
  </conditionalFormatting>
  <conditionalFormatting sqref="C7:C8">
    <cfRule type="duplicateValues" dxfId="0" priority="8"/>
  </conditionalFormatting>
  <printOptions horizontalCentered="1" verticalCentered="1"/>
  <pageMargins left="0" right="0" top="0" bottom="0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Penilaian Direksi &amp; Bawahan</vt:lpstr>
      <vt:lpstr>'Penilaian Direksi &amp; Bawahan'!Print_Area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Alam Saputra</dc:creator>
  <cp:lastModifiedBy>Alam Saputra</cp:lastModifiedBy>
  <dcterms:created xsi:type="dcterms:W3CDTF">2022-04-14T02:50:45Z</dcterms:created>
  <dcterms:modified xsi:type="dcterms:W3CDTF">2022-04-14T03:17:45Z</dcterms:modified>
</cp:coreProperties>
</file>